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Q:\703水道係\管理係\★決算統計関係\01 経営比較分析表\R6\R8.2.20修正-水道\"/>
    </mc:Choice>
  </mc:AlternateContent>
  <xr:revisionPtr revIDLastSave="0" documentId="13_ncr:1_{275C8C51-54E3-4394-B07E-05FBCCA33666}" xr6:coauthVersionLast="47" xr6:coauthVersionMax="47" xr10:uidLastSave="{00000000-0000-0000-0000-000000000000}"/>
  <workbookProtection workbookAlgorithmName="SHA-512" workbookHashValue="Z/JX6Vlc0f/ttscYcHpSgpslO/QtGulTDkt7O/ALtczDVsos3mIEr+o69SP+A8cbWeFtrWGfYbRII/r1lYP50A==" workbookSaltValue="OzEVPSh/jPP3kAVPgfhL1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F85" i="4"/>
  <c r="BB10" i="4"/>
  <c r="AT10" i="4"/>
  <c r="AL10" i="4"/>
  <c r="I10" i="4"/>
  <c r="BB8" i="4"/>
  <c r="AT8" i="4"/>
  <c r="AL8" i="4"/>
  <c r="W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<sst xmlns="http://schemas.openxmlformats.org/spreadsheetml/2006/main" count="228" uniqueCount="112">
  <si>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</si>
  <si>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</si>
  <si>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</si>
  <si>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</si>
  <si>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</si>
  <si>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</si>
  <si>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</si>
  <si>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</si>
  <si>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</si>
  <si>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</si>
  <si>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</si>
  <si>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</si>
  <si>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</si>
  <si>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</si>
  <si>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</si>
  <si>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</si>
  <si>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</si>
  <si>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</si>
  <si>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</si>
  <si>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</si>
  <si>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</si>
  <si>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</si>
  <si>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</si>
  <si>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</si>
  <si>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</si>
  <si>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</si>
  <si>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</si>
  <si>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</si>
  <si>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</si>
  <si>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</si>
  <si>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</si>
  <si>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</si>
  <si>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</si>
  <si>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</si>
  <si>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</si>
  <si>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</si>
  <si>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</si>
  <si>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</si>
  <si>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</si>
  <si>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</si>
  <si>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</si>
  <si>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</si>
  <si>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</si>
  <si>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</si>
  <si>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</si>
  <si>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</si>
  <si>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</si>
  <si>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</si>
  <si>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</si>
  <si>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</si>
  <si>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</si>
  <si>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</si>
  <si>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</si>
  <si>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</si>
  <si>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</si>
  <si>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</si>
  <si>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</si>
  <si>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</si>
  <si>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</si>
  <si>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</si>
  <si>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</si>
  <si>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</si>
  <si>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</si>
  <si>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</si>
  <si>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</si>
  <si>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</si>
  <si>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</si>
  <si>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</si>
  <si>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</si>
  <si>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</si>
  <si>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</si>
  <si>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</si>
  <si>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</si>
  <si>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</si>
  <si>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</si>
  <si>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</si>
  <si>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</si>
  <si>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</si>
  <si>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</si>
  <si>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</si>
  <si>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</si>
  <si>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</si>
  <si>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</si>
  <si>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</si>
  <si>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</si>
  <si>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</si>
  <si>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</si>
  <si>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</si>
  <si>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</si>
  <si>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</si>
  <si>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</si>
  <si>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</si>
  <si>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</si>
  <si>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</si>
  <si>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</si>
  <si>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</si>
  <si>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</si>
  <si>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</si>
  <si>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</si>
  <si>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</si>
  <si>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</si>
  <si>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</si>
  <si>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</si>
  <si>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</si>
  <si>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</si>
  <si>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</si>
  <si>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</si>
  <si>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</si>
  <si>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</si>
  <si>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令和6年度は黒字であった。
①経常収支比率は、</t>
    </r>
    <r>
      <rPr>
        <sz val="10"/>
        <rFont val="ＭＳ ゴシック"/>
        <family val="3"/>
        <charset val="128"/>
      </rPr>
      <t>令和5年4月から</t>
    </r>
    <r>
      <rPr>
        <sz val="10"/>
        <color theme="1"/>
        <rFont val="ＭＳ ゴシック"/>
        <family val="3"/>
        <charset val="128"/>
      </rPr>
      <t>の水道料金改定における経過措置2ヵ月分の増額により、率が増加した。
なお、100％を上回っているが物価や人件費等の高騰が経営に影響していることから、健全経営を維持するため更に経費節減に務める必要がある。
②人口減少時代に突入し、将来の料金収入が減少していくことが見込まれるため、効果的な維持管理費の見直しも検討する必要がある。
③流動比率は、起債などの流動負債の減少により、増加となった。
④企業債残高対給水収益比率は、給水収益の増加と工事の繰越により、予定借入額が減少したため、率が減少しました。しかし、他市町に比べ非常に高く、将来世代への負担が大きいと思われる。なお、配水池等の耐震化事業が令和12年度まで計画されており、事業完了までは比率の回復が望めない状況である。
⑤料金回収率は、物価上昇等により給水原価が増加したため減少となった。今後も減少傾向となることが予測されるため、大型工事の計画の見直しや維持管理費の抑制に努める必要がある。
⑥給水原価は、他市町より低い水準ではあるが、物価、電気代等の高騰が将来負担となって来ることが予測される。
⑦施設利用率は、他市町より高い利用率だが給水人口の減少等により、率は減少傾向になると予測される。
⑧有収率は、昨年より増加しているが今後もこの水準を維持するために、効果的な老朽管の更新や漏水調査を継続して実施し、漏水防止に努めることが重要である。</t>
    </r>
    <rPh sb="0" eb="2">
      <t>レイワ</t>
    </rPh>
    <rPh sb="3" eb="5">
      <t>ネンド</t>
    </rPh>
    <rPh sb="6" eb="8">
      <t>クロジ</t>
    </rPh>
    <rPh sb="23" eb="25">
      <t>レイワ</t>
    </rPh>
    <rPh sb="26" eb="27">
      <t>ネン</t>
    </rPh>
    <rPh sb="28" eb="29">
      <t>ガツ</t>
    </rPh>
    <rPh sb="32" eb="34">
      <t>スイドウ</t>
    </rPh>
    <rPh sb="34" eb="36">
      <t>リョウキン</t>
    </rPh>
    <rPh sb="36" eb="38">
      <t>カイテイ</t>
    </rPh>
    <rPh sb="51" eb="53">
      <t>ゾウガク</t>
    </rPh>
    <rPh sb="57" eb="58">
      <t>リツ</t>
    </rPh>
    <rPh sb="59" eb="61">
      <t>ゾウカ</t>
    </rPh>
    <rPh sb="73" eb="75">
      <t>ウワマワ</t>
    </rPh>
    <rPh sb="80" eb="82">
      <t>ブッカ</t>
    </rPh>
    <rPh sb="83" eb="86">
      <t>ジンケンヒ</t>
    </rPh>
    <rPh sb="86" eb="87">
      <t>トウ</t>
    </rPh>
    <rPh sb="88" eb="90">
      <t>コウトウ</t>
    </rPh>
    <rPh sb="134" eb="136">
      <t>ジンコウ</t>
    </rPh>
    <rPh sb="136" eb="138">
      <t>ゲンショウ</t>
    </rPh>
    <rPh sb="138" eb="140">
      <t>ジダイ</t>
    </rPh>
    <rPh sb="141" eb="143">
      <t>トツニュウ</t>
    </rPh>
    <rPh sb="145" eb="147">
      <t>ショウライ</t>
    </rPh>
    <rPh sb="148" eb="152">
      <t>リョウキンシュウニュウ</t>
    </rPh>
    <rPh sb="153" eb="155">
      <t>ゲンショウ</t>
    </rPh>
    <rPh sb="162" eb="164">
      <t>ミコ</t>
    </rPh>
    <rPh sb="170" eb="173">
      <t>コウカテキ</t>
    </rPh>
    <rPh sb="174" eb="178">
      <t>イジカンリ</t>
    </rPh>
    <rPh sb="178" eb="179">
      <t>ヒ</t>
    </rPh>
    <rPh sb="180" eb="182">
      <t>ミナオ</t>
    </rPh>
    <rPh sb="184" eb="186">
      <t>ケントウ</t>
    </rPh>
    <rPh sb="188" eb="190">
      <t>ヒツヨウ</t>
    </rPh>
    <rPh sb="196" eb="200">
      <t>リュウドウヒリツ</t>
    </rPh>
    <rPh sb="202" eb="204">
      <t>キサイ</t>
    </rPh>
    <rPh sb="207" eb="209">
      <t>リュウドウ</t>
    </rPh>
    <rPh sb="209" eb="211">
      <t>フサイ</t>
    </rPh>
    <rPh sb="212" eb="214">
      <t>ゲンショウ</t>
    </rPh>
    <rPh sb="218" eb="220">
      <t>ゾウカ</t>
    </rPh>
    <rPh sb="227" eb="230">
      <t>キギョウサイ</t>
    </rPh>
    <rPh sb="230" eb="232">
      <t>ザンダカ</t>
    </rPh>
    <rPh sb="232" eb="237">
      <t>タイキュウスイシュウエキ</t>
    </rPh>
    <rPh sb="237" eb="239">
      <t>ヒリツ</t>
    </rPh>
    <rPh sb="241" eb="245">
      <t>キュウスイシュウエキ</t>
    </rPh>
    <rPh sb="246" eb="248">
      <t>ゾウカ</t>
    </rPh>
    <rPh sb="258" eb="263">
      <t>ヨテイカリイレガク</t>
    </rPh>
    <rPh sb="264" eb="266">
      <t>ゲンショウ</t>
    </rPh>
    <rPh sb="271" eb="272">
      <t>リツ</t>
    </rPh>
    <rPh sb="273" eb="275">
      <t>ゲンショウ</t>
    </rPh>
    <rPh sb="284" eb="287">
      <t>タシチョウ</t>
    </rPh>
    <rPh sb="288" eb="289">
      <t>クラ</t>
    </rPh>
    <rPh sb="290" eb="292">
      <t>ヒジョウ</t>
    </rPh>
    <rPh sb="293" eb="294">
      <t>タカ</t>
    </rPh>
    <rPh sb="296" eb="300">
      <t>ショウライセダイ</t>
    </rPh>
    <rPh sb="302" eb="304">
      <t>フタン</t>
    </rPh>
    <rPh sb="305" eb="306">
      <t>オオ</t>
    </rPh>
    <rPh sb="309" eb="310">
      <t>オモ</t>
    </rPh>
    <rPh sb="325" eb="327">
      <t>ジギョウ</t>
    </rPh>
    <rPh sb="328" eb="330">
      <t>レイワ</t>
    </rPh>
    <rPh sb="332" eb="334">
      <t>ネンド</t>
    </rPh>
    <rPh sb="336" eb="338">
      <t>ケイカク</t>
    </rPh>
    <rPh sb="344" eb="348">
      <t>ジギョウカンリョウ</t>
    </rPh>
    <rPh sb="351" eb="353">
      <t>ヒリツ</t>
    </rPh>
    <rPh sb="354" eb="356">
      <t>カイフク</t>
    </rPh>
    <rPh sb="357" eb="358">
      <t>ノゾ</t>
    </rPh>
    <rPh sb="361" eb="363">
      <t>ジョウキョウ</t>
    </rPh>
    <rPh sb="369" eb="374">
      <t>リョウキンカイシュウリツ</t>
    </rPh>
    <rPh sb="376" eb="378">
      <t>ブッカ</t>
    </rPh>
    <rPh sb="384" eb="388">
      <t>キュウスイゲンカ</t>
    </rPh>
    <rPh sb="389" eb="391">
      <t>ゾウカ</t>
    </rPh>
    <rPh sb="395" eb="397">
      <t>ゲンショウ</t>
    </rPh>
    <rPh sb="402" eb="404">
      <t>コンゴ</t>
    </rPh>
    <rPh sb="405" eb="409">
      <t>ゲンショウケイコウ</t>
    </rPh>
    <rPh sb="415" eb="417">
      <t>ヨソク</t>
    </rPh>
    <rPh sb="423" eb="427">
      <t>オオガタコウジ</t>
    </rPh>
    <rPh sb="428" eb="430">
      <t>ケイカク</t>
    </rPh>
    <rPh sb="431" eb="433">
      <t>ミナオ</t>
    </rPh>
    <rPh sb="435" eb="440">
      <t>イジカンリヒ</t>
    </rPh>
    <rPh sb="441" eb="443">
      <t>ヨクセイ</t>
    </rPh>
    <rPh sb="444" eb="445">
      <t>ツト</t>
    </rPh>
    <rPh sb="447" eb="449">
      <t>ヒツヨウ</t>
    </rPh>
    <rPh sb="461" eb="462">
      <t>タ</t>
    </rPh>
    <rPh sb="462" eb="464">
      <t>シマチ</t>
    </rPh>
    <rPh sb="466" eb="467">
      <t>ヒク</t>
    </rPh>
    <rPh sb="468" eb="470">
      <t>スイジュン</t>
    </rPh>
    <rPh sb="476" eb="478">
      <t>ブッカ</t>
    </rPh>
    <rPh sb="479" eb="482">
      <t>デンキダイ</t>
    </rPh>
    <rPh sb="508" eb="513">
      <t>シセツリヨウリツ</t>
    </rPh>
    <rPh sb="515" eb="516">
      <t>タ</t>
    </rPh>
    <rPh sb="516" eb="518">
      <t>シマチ</t>
    </rPh>
    <rPh sb="520" eb="521">
      <t>タカ</t>
    </rPh>
    <rPh sb="522" eb="525">
      <t>リヨウリツ</t>
    </rPh>
    <rPh sb="527" eb="531">
      <t>キュウスイジンコウ</t>
    </rPh>
    <rPh sb="532" eb="534">
      <t>ゲンショウ</t>
    </rPh>
    <rPh sb="534" eb="535">
      <t>トウ</t>
    </rPh>
    <rPh sb="539" eb="540">
      <t>リツ</t>
    </rPh>
    <rPh sb="541" eb="545">
      <t>ゲンショウケイコウ</t>
    </rPh>
    <rPh sb="549" eb="551">
      <t>ヨソク</t>
    </rPh>
    <rPh sb="557" eb="560">
      <t>ユウシュウリツ</t>
    </rPh>
    <rPh sb="562" eb="564">
      <t>サクネン</t>
    </rPh>
    <rPh sb="566" eb="568">
      <t>ゾウカ</t>
    </rPh>
    <rPh sb="573" eb="575">
      <t>コンゴ</t>
    </rPh>
    <rPh sb="578" eb="580">
      <t>スイジュン</t>
    </rPh>
    <rPh sb="581" eb="583">
      <t>イジ</t>
    </rPh>
    <phoneticPr fontId="4"/>
  </si>
  <si>
    <t xml:space="preserve">令和6年度決算は、黒字を確保したが水道事業を取巻く環境は、人口減少時代の到来や物価高騰などの影響で、年々厳しさを増す状況が想定される。今後の収支状況を注視しながら、更なる料金改定を見据えつつ健全な経営維持が必要である。
</t>
    <rPh sb="12" eb="14">
      <t>カクホ</t>
    </rPh>
    <rPh sb="33" eb="35">
      <t>ジダイ</t>
    </rPh>
    <rPh sb="36" eb="38">
      <t>トウライ</t>
    </rPh>
    <rPh sb="46" eb="48">
      <t>エイキョウ</t>
    </rPh>
    <rPh sb="50" eb="52">
      <t>ネンネン</t>
    </rPh>
    <rPh sb="56" eb="57">
      <t>マ</t>
    </rPh>
    <rPh sb="58" eb="60">
      <t>ジョウキョウ</t>
    </rPh>
    <rPh sb="61" eb="63">
      <t>ソウテイ</t>
    </rPh>
    <rPh sb="67" eb="69">
      <t>コンゴ</t>
    </rPh>
    <rPh sb="70" eb="74">
      <t>シュウシジョウキョウ</t>
    </rPh>
    <rPh sb="75" eb="77">
      <t>チュウシ</t>
    </rPh>
    <rPh sb="82" eb="83">
      <t>サラ</t>
    </rPh>
    <rPh sb="90" eb="92">
      <t>ミス</t>
    </rPh>
    <rPh sb="95" eb="97">
      <t>ケンゼン</t>
    </rPh>
    <rPh sb="98" eb="100">
      <t>ケイエイ</t>
    </rPh>
    <rPh sb="100" eb="102">
      <t>イジ</t>
    </rPh>
    <phoneticPr fontId="4"/>
  </si>
  <si>
    <t xml:space="preserve">①有形資産減価償却費は、第6配水池や第7配水池などの大型施設等の完成が続いていることに伴い、資産が増加している。計画的な施設更新により、他市町より低い水準を維持できていると考える。
②管路経年化率は、第6配水池や送配水管布設替えの完成により、有形固定資産が増加したため、率が減少した。計画的な施設更新により、他市町より低い水準を維持できていると考える。
③管路更新率は、配水池耐震化等の大型工事を並行して行っているため、しばらくは管路の大幅な回復は望めないと想定している。
　令和3年に策定した「砥部町新水道ビジョン」を念頭に、耐震化の整備及び布設替等について着実に実施する必要がある。
</t>
    <rPh sb="1" eb="5">
      <t>ユウケイシサン</t>
    </rPh>
    <rPh sb="5" eb="10">
      <t>ゲンカショウキャクヒ</t>
    </rPh>
    <rPh sb="46" eb="48">
      <t>シサン</t>
    </rPh>
    <rPh sb="49" eb="51">
      <t>ゾウカ</t>
    </rPh>
    <rPh sb="68" eb="69">
      <t>タ</t>
    </rPh>
    <rPh sb="69" eb="71">
      <t>シマチ</t>
    </rPh>
    <rPh sb="73" eb="74">
      <t>ヒク</t>
    </rPh>
    <rPh sb="75" eb="77">
      <t>スイジュン</t>
    </rPh>
    <rPh sb="78" eb="80">
      <t>イジ</t>
    </rPh>
    <rPh sb="86" eb="87">
      <t>カンガ</t>
    </rPh>
    <rPh sb="110" eb="113">
      <t>フセツガ</t>
    </rPh>
    <rPh sb="115" eb="117">
      <t>カンセイ</t>
    </rPh>
    <rPh sb="121" eb="127">
      <t>ユウケイコテイシサン</t>
    </rPh>
    <rPh sb="135" eb="136">
      <t>リツ</t>
    </rPh>
    <rPh sb="137" eb="139">
      <t>ゲンショウ</t>
    </rPh>
    <rPh sb="193" eb="197">
      <t>オオガタコウジ</t>
    </rPh>
    <rPh sb="202" eb="203">
      <t>オコナ</t>
    </rPh>
    <rPh sb="215" eb="217">
      <t>カンロ</t>
    </rPh>
    <rPh sb="260" eb="262">
      <t>ネントウ</t>
    </rPh>
    <rPh sb="280" eb="282">
      <t>チャクジツ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</si>
</sst>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0.88</c:v>
                </c:pt>
                <c:pt idx="1">
                  <c:v>0.67</c:v>
                </c:pt>
                <c:pt idx="2">
                  <c:v>1.49</c:v>
                </c:pt>
                <c:pt idx="3">
                  <c:v>0.63</c:v>
                </c:pt>
                <c:pt idx="4">
                  <c:v>0.66</c:v>
                </c:pt>
              </c:numCache>
            </c:numRef>
          </c:val>
          <c:extLst>
            <c:ext xmlns:c16="http://schemas.microsoft.com/office/drawing/2014/chart" uri="{C3380CC4-5D6E-409C-BE32-E72D297353CC}">
              <c16:uniqueId val="{00000000-771B-464A-BD26-9EA2509470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71B-464A-BD26-9EA2509470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75.739999999999995</c:v>
                </c:pt>
                <c:pt idx="1">
                  <c:v>76.040000000000006</c:v>
                </c:pt>
                <c:pt idx="2">
                  <c:v>75.22</c:v>
                </c:pt>
                <c:pt idx="3">
                  <c:v>74.41</c:v>
                </c:pt>
                <c:pt idx="4">
                  <c:v>75.19</c:v>
                </c:pt>
              </c:numCache>
            </c:numRef>
          </c:val>
          <c:extLst>
            <c:ext xmlns:c16="http://schemas.microsoft.com/office/drawing/2014/chart" uri="{C3380CC4-5D6E-409C-BE32-E72D297353CC}">
              <c16:uniqueId val="{00000000-4503-4557-8EB4-2CB505A644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4503-4557-8EB4-2CB505A644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85.23</c:v>
                </c:pt>
                <c:pt idx="1">
                  <c:v>84.49</c:v>
                </c:pt>
                <c:pt idx="2">
                  <c:v>81.739999999999995</c:v>
                </c:pt>
                <c:pt idx="3">
                  <c:v>83.83</c:v>
                </c:pt>
                <c:pt idx="4">
                  <c:v>84.39</c:v>
                </c:pt>
              </c:numCache>
            </c:numRef>
          </c:val>
          <c:extLst>
            <c:ext xmlns:c16="http://schemas.microsoft.com/office/drawing/2014/chart" uri="{C3380CC4-5D6E-409C-BE32-E72D297353CC}">
              <c16:uniqueId val="{00000000-CF73-44FD-A0C5-E51EB8E9990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CF73-44FD-A0C5-E51EB8E9990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105.97</c:v>
                </c:pt>
                <c:pt idx="1">
                  <c:v>103.94</c:v>
                </c:pt>
                <c:pt idx="2">
                  <c:v>100.64</c:v>
                </c:pt>
                <c:pt idx="3">
                  <c:v>109.41</c:v>
                </c:pt>
                <c:pt idx="4">
                  <c:v>109.83</c:v>
                </c:pt>
              </c:numCache>
            </c:numRef>
          </c:val>
          <c:extLst>
            <c:ext xmlns:c16="http://schemas.microsoft.com/office/drawing/2014/chart" uri="{C3380CC4-5D6E-409C-BE32-E72D297353CC}">
              <c16:uniqueId val="{00000000-F0C4-4159-AE03-376950A235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F0C4-4159-AE03-376950A235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44.99</c:v>
                </c:pt>
                <c:pt idx="1">
                  <c:v>44.7</c:v>
                </c:pt>
                <c:pt idx="2">
                  <c:v>43.03</c:v>
                </c:pt>
                <c:pt idx="3">
                  <c:v>44.43</c:v>
                </c:pt>
                <c:pt idx="4">
                  <c:v>45.47</c:v>
                </c:pt>
              </c:numCache>
            </c:numRef>
          </c:val>
          <c:extLst>
            <c:ext xmlns:c16="http://schemas.microsoft.com/office/drawing/2014/chart" uri="{C3380CC4-5D6E-409C-BE32-E72D297353CC}">
              <c16:uniqueId val="{00000000-E6C1-4017-A70B-8643639EE6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E6C1-4017-A70B-8643639EE6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23.28</c:v>
                </c:pt>
                <c:pt idx="1">
                  <c:v>24.1</c:v>
                </c:pt>
                <c:pt idx="2">
                  <c:v>19.82</c:v>
                </c:pt>
                <c:pt idx="3">
                  <c:v>19.3</c:v>
                </c:pt>
                <c:pt idx="4">
                  <c:v>18.61</c:v>
                </c:pt>
              </c:numCache>
            </c:numRef>
          </c:val>
          <c:extLst>
            <c:ext xmlns:c16="http://schemas.microsoft.com/office/drawing/2014/chart" uri="{C3380CC4-5D6E-409C-BE32-E72D297353CC}">
              <c16:uniqueId val="{00000000-F7B2-4A2F-9190-FC0D9ECF3D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F7B2-4A2F-9190-FC0D9ECF3D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19-4FE2-8E51-8D99603FD8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4619-4FE2-8E51-8D99603FD8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231.19</c:v>
                </c:pt>
                <c:pt idx="1">
                  <c:v>153.77000000000001</c:v>
                </c:pt>
                <c:pt idx="2">
                  <c:v>161.54</c:v>
                </c:pt>
                <c:pt idx="3">
                  <c:v>139.06</c:v>
                </c:pt>
                <c:pt idx="4">
                  <c:v>143.22999999999999</c:v>
                </c:pt>
              </c:numCache>
            </c:numRef>
          </c:val>
          <c:extLst>
            <c:ext xmlns:c16="http://schemas.microsoft.com/office/drawing/2014/chart" uri="{C3380CC4-5D6E-409C-BE32-E72D297353CC}">
              <c16:uniqueId val="{00000000-A8E5-4235-A682-91A20522BE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8E5-4235-A682-91A20522BE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572.16</c:v>
                </c:pt>
                <c:pt idx="1">
                  <c:v>594.91999999999996</c:v>
                </c:pt>
                <c:pt idx="2">
                  <c:v>854.26</c:v>
                </c:pt>
                <c:pt idx="3">
                  <c:v>606.48</c:v>
                </c:pt>
                <c:pt idx="4">
                  <c:v>580.03</c:v>
                </c:pt>
              </c:numCache>
            </c:numRef>
          </c:val>
          <c:extLst>
            <c:ext xmlns:c16="http://schemas.microsoft.com/office/drawing/2014/chart" uri="{C3380CC4-5D6E-409C-BE32-E72D297353CC}">
              <c16:uniqueId val="{00000000-4A76-4B81-9794-4C66E1CCE8D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4A76-4B81-9794-4C66E1CCE8D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102.88</c:v>
                </c:pt>
                <c:pt idx="1">
                  <c:v>101.34</c:v>
                </c:pt>
                <c:pt idx="2">
                  <c:v>80.69</c:v>
                </c:pt>
                <c:pt idx="3">
                  <c:v>109.73</c:v>
                </c:pt>
                <c:pt idx="4">
                  <c:v>108.15</c:v>
                </c:pt>
              </c:numCache>
            </c:numRef>
          </c:val>
          <c:extLst>
            <c:ext xmlns:c16="http://schemas.microsoft.com/office/drawing/2014/chart" uri="{C3380CC4-5D6E-409C-BE32-E72D297353CC}">
              <c16:uniqueId val="{00000000-6EE9-480E-B49E-1012CFCA950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EE9-480E-B49E-1012CFCA950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116.01</c:v>
                </c:pt>
                <c:pt idx="1">
                  <c:v>118.91</c:v>
                </c:pt>
                <c:pt idx="2">
                  <c:v>128.29</c:v>
                </c:pt>
                <c:pt idx="3">
                  <c:v>123.26</c:v>
                </c:pt>
                <c:pt idx="4">
                  <c:v>127.27</c:v>
                </c:pt>
              </c:numCache>
            </c:numRef>
          </c:val>
          <c:extLst>
            <c:ext xmlns:c16="http://schemas.microsoft.com/office/drawing/2014/chart" uri="{C3380CC4-5D6E-409C-BE32-E72D297353CC}">
              <c16:uniqueId val="{00000000-BCCC-4D44-BCEA-EA8AF6DE6A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BCCC-4D44-BCEA-EA8AF6DE6A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K27"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砥部町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20190</v>
      </c>
      <c r="AM8" s="44"/>
      <c r="AN8" s="44"/>
      <c r="AO8" s="44"/>
      <c r="AP8" s="44"/>
      <c r="AQ8" s="44"/>
      <c r="AR8" s="44"/>
      <c r="AS8" s="44"/>
      <c r="AT8" s="45">
        <f>データ!$S$6</f>
        <v>101.59</v>
      </c>
      <c r="AU8" s="46"/>
      <c r="AV8" s="46"/>
      <c r="AW8" s="46"/>
      <c r="AX8" s="46"/>
      <c r="AY8" s="46"/>
      <c r="AZ8" s="46"/>
      <c r="BA8" s="46"/>
      <c r="BB8" s="47">
        <f>データ!$T$6</f>
        <v>198.74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59.86</v>
      </c>
      <c r="J10" s="46"/>
      <c r="K10" s="46"/>
      <c r="L10" s="46"/>
      <c r="M10" s="46"/>
      <c r="N10" s="46"/>
      <c r="O10" s="80"/>
      <c r="P10" s="47">
        <f>データ!$P$6</f>
        <v>94.84</v>
      </c>
      <c r="Q10" s="47"/>
      <c r="R10" s="47"/>
      <c r="S10" s="47"/>
      <c r="T10" s="47"/>
      <c r="U10" s="47"/>
      <c r="V10" s="47"/>
      <c r="W10" s="44">
        <f>データ!$Q$6</f>
        <v>2673</v>
      </c>
      <c r="X10" s="44"/>
      <c r="Y10" s="44"/>
      <c r="Z10" s="44"/>
      <c r="AA10" s="44"/>
      <c r="AB10" s="44"/>
      <c r="AC10" s="44"/>
      <c r="AD10" s="2"/>
      <c r="AE10" s="2"/>
      <c r="AF10" s="2"/>
      <c r="AG10" s="2"/>
      <c r="AH10" s="2"/>
      <c r="AI10" s="2"/>
      <c r="AJ10" s="2"/>
      <c r="AK10" s="2"/>
      <c r="AL10" s="44">
        <f>データ!$U$6</f>
        <v>19049</v>
      </c>
      <c r="AM10" s="44"/>
      <c r="AN10" s="44"/>
      <c r="AO10" s="44"/>
      <c r="AP10" s="44"/>
      <c r="AQ10" s="44"/>
      <c r="AR10" s="44"/>
      <c r="AS10" s="44"/>
      <c r="AT10" s="45">
        <f>データ!$V$6</f>
        <v>12.9</v>
      </c>
      <c r="AU10" s="46"/>
      <c r="AV10" s="46"/>
      <c r="AW10" s="46"/>
      <c r="AX10" s="46"/>
      <c r="AY10" s="46"/>
      <c r="AZ10" s="46"/>
      <c r="BA10" s="46"/>
      <c r="BB10" s="47">
        <f>データ!$W$6</f>
        <v>1476.67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aMnlsWJ2ZpnDTd9Sguf3Xwrb962Nhd3gEtl73wlIA2Ry99/1co4Yyxhc4vhzwpvZZvjLJx4ftlZRrFlU4JAdA==" saltValue="fPkWDhYA2xgdoXowOpoZ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384020</v>
      </c>
      <c r="D6" s="20">
        <f t="shared" si="3"/>
        <v>46</v>
      </c>
      <c r="E6" s="20">
        <f t="shared" si="3"/>
        <v>1</v>
      </c>
      <c r="F6" s="20">
        <f t="shared" si="3"/>
        <v>0</v>
      </c>
      <c r="G6" s="20">
        <f t="shared" si="3"/>
        <v>1</v>
      </c>
      <c r="H6" s="20" t="str">
        <f t="shared" si="3"/>
        <v>愛媛県　砥部町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59.86</v>
      </c>
      <c r="P6" s="21">
        <f t="shared" si="3"/>
        <v>94.84</v>
      </c>
      <c r="Q6" s="21">
        <f t="shared" si="3"/>
        <v>2673</v>
      </c>
      <c r="R6" s="21">
        <f t="shared" si="3"/>
        <v>20190</v>
      </c>
      <c r="S6" s="21">
        <f t="shared" si="3"/>
        <v>101.59</v>
      </c>
      <c r="T6" s="21">
        <f t="shared" si="3"/>
        <v>198.74</v>
      </c>
      <c r="U6" s="21">
        <f t="shared" si="3"/>
        <v>19049</v>
      </c>
      <c r="V6" s="21">
        <f t="shared" si="3"/>
        <v>12.9</v>
      </c>
      <c r="W6" s="21">
        <f t="shared" si="3"/>
        <v>1476.67</v>
      </c>
      <c r="X6" s="22">
        <f>IF(X7="",NA(),X7)</f>
        <v>105.97</v>
      </c>
      <c r="Y6" s="22">
        <f t="shared" ref="Y6:AG6" si="4">IF(Y7="",NA(),Y7)</f>
        <v>103.94</v>
      </c>
      <c r="Z6" s="22">
        <f t="shared" si="4"/>
        <v>100.64</v>
      </c>
      <c r="AA6" s="22">
        <f t="shared" si="4"/>
        <v>109.41</v>
      </c>
      <c r="AB6" s="22">
        <f t="shared" si="4"/>
        <v>109.83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231.19</v>
      </c>
      <c r="AU6" s="22">
        <f t="shared" ref="AU6:BC6" si="6">IF(AU7="",NA(),AU7)</f>
        <v>153.77000000000001</v>
      </c>
      <c r="AV6" s="22">
        <f t="shared" si="6"/>
        <v>161.54</v>
      </c>
      <c r="AW6" s="22">
        <f t="shared" si="6"/>
        <v>139.06</v>
      </c>
      <c r="AX6" s="22">
        <f t="shared" si="6"/>
        <v>143.22999999999999</v>
      </c>
      <c r="AY6" s="22">
        <f t="shared" si="6"/>
        <v>367.55</v>
      </c>
      <c r="AZ6" s="22">
        <f t="shared" si="6"/>
        <v>378.56</v>
      </c>
      <c r="BA6" s="22">
        <f t="shared" si="6"/>
        <v>364.46</v>
      </c>
      <c r="BB6" s="22">
        <f t="shared" si="6"/>
        <v>338.89</v>
      </c>
      <c r="BC6" s="22">
        <f t="shared" si="6"/>
        <v>352.34</v>
      </c>
      <c r="BD6" s="21" t="str">
        <f>IF(BD7="","",IF(BD7="-","【-】","【"&amp;SUBSTITUTE(TEXT(BD7,"#,##0.00"),"-","△")&amp;"】"))</f>
        <v>【239.69】</v>
      </c>
      <c r="BE6" s="22">
        <f>IF(BE7="",NA(),BE7)</f>
        <v>572.16</v>
      </c>
      <c r="BF6" s="22">
        <f t="shared" ref="BF6:BN6" si="7">IF(BF7="",NA(),BF7)</f>
        <v>594.91999999999996</v>
      </c>
      <c r="BG6" s="22">
        <f t="shared" si="7"/>
        <v>854.26</v>
      </c>
      <c r="BH6" s="22">
        <f t="shared" si="7"/>
        <v>606.48</v>
      </c>
      <c r="BI6" s="22">
        <f t="shared" si="7"/>
        <v>580.03</v>
      </c>
      <c r="BJ6" s="22">
        <f t="shared" si="7"/>
        <v>418.68</v>
      </c>
      <c r="BK6" s="22">
        <f t="shared" si="7"/>
        <v>395.68</v>
      </c>
      <c r="BL6" s="22">
        <f t="shared" si="7"/>
        <v>403.72</v>
      </c>
      <c r="BM6" s="22">
        <f t="shared" si="7"/>
        <v>400.21</v>
      </c>
      <c r="BN6" s="22">
        <f t="shared" si="7"/>
        <v>391.13</v>
      </c>
      <c r="BO6" s="21" t="str">
        <f>IF(BO7="","",IF(BO7="-","【-】","【"&amp;SUBSTITUTE(TEXT(BO7,"#,##0.00"),"-","△")&amp;"】"))</f>
        <v>【264.86】</v>
      </c>
      <c r="BP6" s="22">
        <f>IF(BP7="",NA(),BP7)</f>
        <v>102.88</v>
      </c>
      <c r="BQ6" s="22">
        <f t="shared" ref="BQ6:BY6" si="8">IF(BQ7="",NA(),BQ7)</f>
        <v>101.34</v>
      </c>
      <c r="BR6" s="22">
        <f t="shared" si="8"/>
        <v>80.69</v>
      </c>
      <c r="BS6" s="22">
        <f t="shared" si="8"/>
        <v>109.73</v>
      </c>
      <c r="BT6" s="22">
        <f t="shared" si="8"/>
        <v>108.15</v>
      </c>
      <c r="BU6" s="22">
        <f t="shared" si="8"/>
        <v>94.78</v>
      </c>
      <c r="BV6" s="22">
        <f t="shared" si="8"/>
        <v>97.59</v>
      </c>
      <c r="BW6" s="22">
        <f t="shared" si="8"/>
        <v>92.17</v>
      </c>
      <c r="BX6" s="22">
        <f t="shared" si="8"/>
        <v>92.83</v>
      </c>
      <c r="BY6" s="22">
        <f t="shared" si="8"/>
        <v>92.16</v>
      </c>
      <c r="BZ6" s="21" t="str">
        <f>IF(BZ7="","",IF(BZ7="-","【-】","【"&amp;SUBSTITUTE(TEXT(BZ7,"#,##0.00"),"-","△")&amp;"】"))</f>
        <v>【97.59】</v>
      </c>
      <c r="CA6" s="22">
        <f>IF(CA7="",NA(),CA7)</f>
        <v>116.01</v>
      </c>
      <c r="CB6" s="22">
        <f t="shared" ref="CB6:CJ6" si="9">IF(CB7="",NA(),CB7)</f>
        <v>118.91</v>
      </c>
      <c r="CC6" s="22">
        <f t="shared" si="9"/>
        <v>128.29</v>
      </c>
      <c r="CD6" s="22">
        <f t="shared" si="9"/>
        <v>123.26</v>
      </c>
      <c r="CE6" s="22">
        <f t="shared" si="9"/>
        <v>127.27</v>
      </c>
      <c r="CF6" s="22">
        <f t="shared" si="9"/>
        <v>181.3</v>
      </c>
      <c r="CG6" s="22">
        <f t="shared" si="9"/>
        <v>181.71</v>
      </c>
      <c r="CH6" s="22">
        <f t="shared" si="9"/>
        <v>188.51</v>
      </c>
      <c r="CI6" s="22">
        <f t="shared" si="9"/>
        <v>189.43</v>
      </c>
      <c r="CJ6" s="22">
        <f t="shared" si="9"/>
        <v>196.75</v>
      </c>
      <c r="CK6" s="21" t="str">
        <f>IF(CK7="","",IF(CK7="-","【-】","【"&amp;SUBSTITUTE(TEXT(CK7,"#,##0.00"),"-","△")&amp;"】"))</f>
        <v>【181.66】</v>
      </c>
      <c r="CL6" s="22">
        <f>IF(CL7="",NA(),CL7)</f>
        <v>75.739999999999995</v>
      </c>
      <c r="CM6" s="22">
        <f t="shared" ref="CM6:CU6" si="10">IF(CM7="",NA(),CM7)</f>
        <v>76.040000000000006</v>
      </c>
      <c r="CN6" s="22">
        <f t="shared" si="10"/>
        <v>75.22</v>
      </c>
      <c r="CO6" s="22">
        <f t="shared" si="10"/>
        <v>74.41</v>
      </c>
      <c r="CP6" s="22">
        <f t="shared" si="10"/>
        <v>75.19</v>
      </c>
      <c r="CQ6" s="22">
        <f t="shared" si="10"/>
        <v>55.89</v>
      </c>
      <c r="CR6" s="22">
        <f t="shared" si="10"/>
        <v>55.72</v>
      </c>
      <c r="CS6" s="22">
        <f t="shared" si="10"/>
        <v>55.31</v>
      </c>
      <c r="CT6" s="22">
        <f t="shared" si="10"/>
        <v>55.14</v>
      </c>
      <c r="CU6" s="22">
        <f t="shared" si="10"/>
        <v>54.99</v>
      </c>
      <c r="CV6" s="21" t="str">
        <f>IF(CV7="","",IF(CV7="-","【-】","【"&amp;SUBSTITUTE(TEXT(CV7,"#,##0.00"),"-","△")&amp;"】"))</f>
        <v>【60.21】</v>
      </c>
      <c r="CW6" s="22">
        <f>IF(CW7="",NA(),CW7)</f>
        <v>85.23</v>
      </c>
      <c r="CX6" s="22">
        <f t="shared" ref="CX6:DF6" si="11">IF(CX7="",NA(),CX7)</f>
        <v>84.49</v>
      </c>
      <c r="CY6" s="22">
        <f t="shared" si="11"/>
        <v>81.739999999999995</v>
      </c>
      <c r="CZ6" s="22">
        <f t="shared" si="11"/>
        <v>83.83</v>
      </c>
      <c r="DA6" s="22">
        <f t="shared" si="11"/>
        <v>84.39</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44.99</v>
      </c>
      <c r="DI6" s="22">
        <f t="shared" ref="DI6:DQ6" si="12">IF(DI7="",NA(),DI7)</f>
        <v>44.7</v>
      </c>
      <c r="DJ6" s="22">
        <f t="shared" si="12"/>
        <v>43.03</v>
      </c>
      <c r="DK6" s="22">
        <f t="shared" si="12"/>
        <v>44.43</v>
      </c>
      <c r="DL6" s="22">
        <f t="shared" si="12"/>
        <v>45.47</v>
      </c>
      <c r="DM6" s="22">
        <f t="shared" si="12"/>
        <v>50.63</v>
      </c>
      <c r="DN6" s="22">
        <f t="shared" si="12"/>
        <v>51.29</v>
      </c>
      <c r="DO6" s="22">
        <f t="shared" si="12"/>
        <v>52.2</v>
      </c>
      <c r="DP6" s="22">
        <f t="shared" si="12"/>
        <v>52.7</v>
      </c>
      <c r="DQ6" s="22">
        <f t="shared" si="12"/>
        <v>53.48</v>
      </c>
      <c r="DR6" s="21" t="str">
        <f>IF(DR7="","",IF(DR7="-","【-】","【"&amp;SUBSTITUTE(TEXT(DR7,"#,##0.00"),"-","△")&amp;"】"))</f>
        <v>【52.41】</v>
      </c>
      <c r="DS6" s="22">
        <f>IF(DS7="",NA(),DS7)</f>
        <v>23.28</v>
      </c>
      <c r="DT6" s="22">
        <f t="shared" ref="DT6:EB6" si="13">IF(DT7="",NA(),DT7)</f>
        <v>24.1</v>
      </c>
      <c r="DU6" s="22">
        <f t="shared" si="13"/>
        <v>19.82</v>
      </c>
      <c r="DV6" s="22">
        <f t="shared" si="13"/>
        <v>19.3</v>
      </c>
      <c r="DW6" s="22">
        <f t="shared" si="13"/>
        <v>18.61</v>
      </c>
      <c r="DX6" s="22">
        <f t="shared" si="13"/>
        <v>18.28</v>
      </c>
      <c r="DY6" s="22">
        <f t="shared" si="13"/>
        <v>19.61</v>
      </c>
      <c r="DZ6" s="22">
        <f t="shared" si="13"/>
        <v>20.73</v>
      </c>
      <c r="EA6" s="22">
        <f t="shared" si="13"/>
        <v>22.86</v>
      </c>
      <c r="EB6" s="22">
        <f t="shared" si="13"/>
        <v>24.31</v>
      </c>
      <c r="EC6" s="21" t="str">
        <f>IF(EC7="","",IF(EC7="-","【-】","【"&amp;SUBSTITUTE(TEXT(EC7,"#,##0.00"),"-","△")&amp;"】"))</f>
        <v>【26.78】</v>
      </c>
      <c r="ED6" s="22">
        <f>IF(ED7="",NA(),ED7)</f>
        <v>0.88</v>
      </c>
      <c r="EE6" s="22">
        <f t="shared" ref="EE6:EM6" si="14">IF(EE7="",NA(),EE7)</f>
        <v>0.67</v>
      </c>
      <c r="EF6" s="22">
        <f t="shared" si="14"/>
        <v>1.49</v>
      </c>
      <c r="EG6" s="22">
        <f t="shared" si="14"/>
        <v>0.63</v>
      </c>
      <c r="EH6" s="22">
        <f t="shared" si="14"/>
        <v>0.66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384020</v>
      </c>
      <c r="D7" s="24">
        <v>46</v>
      </c>
      <c r="E7" s="24">
        <v>1</v>
      </c>
      <c r="F7" s="24">
        <v>0</v>
      </c>
      <c r="G7" s="24">
        <v>1</v>
      </c>
      <c r="H7" s="24" t="s">
        <v>93</v>
      </c>
      <c r="I7" s="24" t="s">
        <v>94</v>
      </c>
      <c r="J7" s="24" t="s">
        <v>95</v>
      </c>
      <c r="K7" s="24" t="s">
        <v>96</v>
      </c>
      <c r="L7" s="24" t="s">
        <v>97</v>
      </c>
      <c r="M7" s="24" t="s">
        <v>98</v>
      </c>
      <c r="N7" s="25" t="s">
        <v>99</v>
      </c>
      <c r="O7" s="25">
        <v>59.86</v>
      </c>
      <c r="P7" s="25">
        <v>94.84</v>
      </c>
      <c r="Q7" s="25">
        <v>2673</v>
      </c>
      <c r="R7" s="25">
        <v>20190</v>
      </c>
      <c r="S7" s="25">
        <v>101.59</v>
      </c>
      <c r="T7" s="25">
        <v>198.74</v>
      </c>
      <c r="U7" s="25">
        <v>19049</v>
      </c>
      <c r="V7" s="25">
        <v>12.9</v>
      </c>
      <c r="W7" s="25">
        <v>1476.67</v>
      </c>
      <c r="X7" s="25">
        <v>105.97</v>
      </c>
      <c r="Y7" s="25">
        <v>103.94</v>
      </c>
      <c r="Z7" s="25">
        <v>100.64</v>
      </c>
      <c r="AA7" s="25">
        <v>109.41</v>
      </c>
      <c r="AB7" s="25">
        <v>109.83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231.19</v>
      </c>
      <c r="AU7" s="25">
        <v>153.77000000000001</v>
      </c>
      <c r="AV7" s="25">
        <v>161.54</v>
      </c>
      <c r="AW7" s="25">
        <v>139.06</v>
      </c>
      <c r="AX7" s="25">
        <v>143.22999999999999</v>
      </c>
      <c r="AY7" s="25">
        <v>367.55</v>
      </c>
      <c r="AZ7" s="25">
        <v>378.56</v>
      </c>
      <c r="BA7" s="25">
        <v>364.46</v>
      </c>
      <c r="BB7" s="25">
        <v>338.89</v>
      </c>
      <c r="BC7" s="25">
        <v>352.34</v>
      </c>
      <c r="BD7" s="25">
        <v>239.69</v>
      </c>
      <c r="BE7" s="25">
        <v>572.16</v>
      </c>
      <c r="BF7" s="25">
        <v>594.91999999999996</v>
      </c>
      <c r="BG7" s="25">
        <v>854.26</v>
      </c>
      <c r="BH7" s="25">
        <v>606.48</v>
      </c>
      <c r="BI7" s="25">
        <v>580.03</v>
      </c>
      <c r="BJ7" s="25">
        <v>418.68</v>
      </c>
      <c r="BK7" s="25">
        <v>395.68</v>
      </c>
      <c r="BL7" s="25">
        <v>403.72</v>
      </c>
      <c r="BM7" s="25">
        <v>400.21</v>
      </c>
      <c r="BN7" s="25">
        <v>391.13</v>
      </c>
      <c r="BO7" s="25">
        <v>264.86</v>
      </c>
      <c r="BP7" s="25">
        <v>102.88</v>
      </c>
      <c r="BQ7" s="25">
        <v>101.34</v>
      </c>
      <c r="BR7" s="25">
        <v>80.69</v>
      </c>
      <c r="BS7" s="25">
        <v>109.73</v>
      </c>
      <c r="BT7" s="25">
        <v>108.15</v>
      </c>
      <c r="BU7" s="25">
        <v>94.78</v>
      </c>
      <c r="BV7" s="25">
        <v>97.59</v>
      </c>
      <c r="BW7" s="25">
        <v>92.17</v>
      </c>
      <c r="BX7" s="25">
        <v>92.83</v>
      </c>
      <c r="BY7" s="25">
        <v>92.16</v>
      </c>
      <c r="BZ7" s="25">
        <v>97.59</v>
      </c>
      <c r="CA7" s="25">
        <v>116.01</v>
      </c>
      <c r="CB7" s="25">
        <v>118.91</v>
      </c>
      <c r="CC7" s="25">
        <v>128.29</v>
      </c>
      <c r="CD7" s="25">
        <v>123.26</v>
      </c>
      <c r="CE7" s="25">
        <v>127.27</v>
      </c>
      <c r="CF7" s="25">
        <v>181.3</v>
      </c>
      <c r="CG7" s="25">
        <v>181.71</v>
      </c>
      <c r="CH7" s="25">
        <v>188.51</v>
      </c>
      <c r="CI7" s="25">
        <v>189.43</v>
      </c>
      <c r="CJ7" s="25">
        <v>196.75</v>
      </c>
      <c r="CK7" s="25">
        <v>181.66</v>
      </c>
      <c r="CL7" s="25">
        <v>75.739999999999995</v>
      </c>
      <c r="CM7" s="25">
        <v>76.040000000000006</v>
      </c>
      <c r="CN7" s="25">
        <v>75.22</v>
      </c>
      <c r="CO7" s="25">
        <v>74.41</v>
      </c>
      <c r="CP7" s="25">
        <v>75.19</v>
      </c>
      <c r="CQ7" s="25">
        <v>55.89</v>
      </c>
      <c r="CR7" s="25">
        <v>55.72</v>
      </c>
      <c r="CS7" s="25">
        <v>55.31</v>
      </c>
      <c r="CT7" s="25">
        <v>55.14</v>
      </c>
      <c r="CU7" s="25">
        <v>54.99</v>
      </c>
      <c r="CV7" s="25">
        <v>60.21</v>
      </c>
      <c r="CW7" s="25">
        <v>85.23</v>
      </c>
      <c r="CX7" s="25">
        <v>84.49</v>
      </c>
      <c r="CY7" s="25">
        <v>81.739999999999995</v>
      </c>
      <c r="CZ7" s="25">
        <v>83.83</v>
      </c>
      <c r="DA7" s="25">
        <v>84.39</v>
      </c>
      <c r="DB7" s="25">
        <v>81.27</v>
      </c>
      <c r="DC7" s="25">
        <v>81.260000000000005</v>
      </c>
      <c r="DD7" s="25">
        <v>80.36</v>
      </c>
      <c r="DE7" s="25">
        <v>80.13</v>
      </c>
      <c r="DF7" s="25">
        <v>79.34</v>
      </c>
      <c r="DG7" s="25">
        <v>89.21</v>
      </c>
      <c r="DH7" s="25">
        <v>44.99</v>
      </c>
      <c r="DI7" s="25">
        <v>44.7</v>
      </c>
      <c r="DJ7" s="25">
        <v>43.03</v>
      </c>
      <c r="DK7" s="25">
        <v>44.43</v>
      </c>
      <c r="DL7" s="25">
        <v>45.47</v>
      </c>
      <c r="DM7" s="25">
        <v>50.63</v>
      </c>
      <c r="DN7" s="25">
        <v>51.29</v>
      </c>
      <c r="DO7" s="25">
        <v>52.2</v>
      </c>
      <c r="DP7" s="25">
        <v>52.7</v>
      </c>
      <c r="DQ7" s="25">
        <v>53.48</v>
      </c>
      <c r="DR7" s="25">
        <v>52.41</v>
      </c>
      <c r="DS7" s="25">
        <v>23.28</v>
      </c>
      <c r="DT7" s="25">
        <v>24.1</v>
      </c>
      <c r="DU7" s="25">
        <v>19.82</v>
      </c>
      <c r="DV7" s="25">
        <v>19.3</v>
      </c>
      <c r="DW7" s="25">
        <v>18.61</v>
      </c>
      <c r="DX7" s="25">
        <v>18.28</v>
      </c>
      <c r="DY7" s="25">
        <v>19.61</v>
      </c>
      <c r="DZ7" s="25">
        <v>20.73</v>
      </c>
      <c r="EA7" s="25">
        <v>22.86</v>
      </c>
      <c r="EB7" s="25">
        <v>24.31</v>
      </c>
      <c r="EC7" s="25">
        <v>26.78</v>
      </c>
      <c r="ED7" s="25">
        <v>0.88</v>
      </c>
      <c r="EE7" s="25">
        <v>0.67</v>
      </c>
      <c r="EF7" s="25">
        <v>1.49</v>
      </c>
      <c r="EG7" s="25">
        <v>0.63</v>
      </c>
      <c r="EH7" s="25">
        <v>0.66</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中嶋　孝志</cp:lastModifiedBy>
  <cp:lastPrinted>2026-02-05T02:59:18Z</cp:lastPrinted>
  <dcterms:created xsi:type="dcterms:W3CDTF">2025-12-12T09:22:34Z</dcterms:created>
  <dcterms:modified xsi:type="dcterms:W3CDTF">2026-02-23T23:39:35Z</dcterms:modified>
  <cp:category/>
</cp:coreProperties>
</file>