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Q:\02　財政係\10　6年度\07　公営企業関係\02　照会・通知\2025.1.22 【2.14〆】公営企業に係る経営比較分析表（令和５年度決算）の分析等について（照会）\"/>
    </mc:Choice>
  </mc:AlternateContent>
  <xr:revisionPtr revIDLastSave="0" documentId="13_ncr:1_{857F04AC-C691-4761-8164-2E410195012A}" xr6:coauthVersionLast="36" xr6:coauthVersionMax="36" xr10:uidLastSave="{00000000-0000-0000-0000-000000000000}"/>
  <workbookProtection workbookAlgorithmName="SHA-512" workbookHashValue="ylGiIM5ja7p6G6lsWDQ+o1CH45CYN0G6DCqRvWVd08RNVeeTHc92pNdcip4BuLnafHqUe2HwEgffbZolMgIY8w==" workbookSaltValue="QSygZl+WSBHv2sN7gNp7Q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AT10" i="4"/>
  <c r="AL10" i="4"/>
  <c r="I10" i="4"/>
  <c r="AL8" i="4"/>
</calcChain>
</file>

<file path=xl/sharedStrings.xml><?xml version="1.0" encoding="utf-8"?>
<sst xmlns="http://schemas.openxmlformats.org/spreadsheetml/2006/main" count="297" uniqueCount="115">
  <si>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</si>
  <si>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</si>
  <si>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</si>
  <si>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</si>
  <si>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</si>
  <si>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</si>
  <si>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</si>
  <si>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</si>
  <si>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</si>
  <si>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</si>
  <si>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</si>
  <si>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</si>
  <si>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</si>
  <si>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</si>
  <si>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</si>
  <si>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</si>
  <si>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</si>
  <si>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</si>
  <si>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</si>
  <si>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</si>
  <si>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</si>
  <si>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</si>
  <si>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</si>
  <si>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</si>
  <si>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</si>
  <si>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</si>
  <si>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</si>
  <si>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</si>
  <si>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</si>
  <si>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</si>
  <si>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</si>
  <si>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</si>
  <si>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</si>
  <si>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</si>
  <si>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</si>
  <si>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</si>
  <si>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</si>
  <si>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</si>
  <si>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</si>
  <si>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</si>
  <si>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</si>
  <si>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</si>
  <si>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</si>
  <si>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</si>
  <si>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</si>
  <si>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</si>
  <si>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</si>
  <si>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</si>
  <si>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</si>
  <si>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</si>
  <si>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</si>
  <si>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</si>
  <si>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</si>
  <si>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</si>
  <si>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</si>
  <si>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</si>
  <si>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</si>
  <si>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</si>
  <si>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</si>
  <si>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</si>
  <si>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</si>
  <si>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</si>
  <si>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</si>
  <si>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</si>
  <si>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</si>
  <si>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</si>
  <si>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</si>
  <si>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</si>
  <si>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</si>
  <si>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</si>
  <si>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</si>
  <si>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</si>
  <si>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</si>
  <si>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</si>
  <si>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</si>
  <si>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</si>
  <si>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</si>
  <si>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</si>
  <si>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</si>
  <si>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</si>
  <si>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</si>
  <si>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</si>
  <si>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</si>
  <si>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</si>
  <si>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</si>
  <si>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</si>
  <si>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</si>
  <si>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</si>
  <si>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</si>
  <si>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</si>
  <si>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</si>
  <si>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</si>
  <si>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</si>
  <si>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</si>
  <si>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</si>
  <si>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</si>
  <si>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</si>
  <si>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</si>
  <si>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</si>
  <si>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</si>
  <si>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</si>
  <si>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</si>
  <si>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</si>
  <si>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</si>
  <si>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</si>
  <si>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</si>
  <si>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</si>
  <si>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</si>
  <si>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</si>
  <si>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</si>
  <si>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</si>
  <si>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</si>
  <si>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玉谷地区及び総津地区の２処理区ともに、供用開始から２０年程度経過しているが、更新時期を経過した施設及び管渠等もなく、災害による大きな改修もない。一方で、償却年数を超えた施設機械設備の老朽化が目立ってきた。
今後も施設の最適化構想に基づき、施設の老朽化対策、長寿命化に取り組む必要がある。
　なお、地方公営企業法を適用した事業に移行したため、償却資産を含め保有資産の更新管理を適正に実施し、将来の施設の在り方についも検討していく必要がある。</t>
    <rPh sb="1" eb="5">
      <t>タマタニチク</t>
    </rPh>
    <rPh sb="5" eb="6">
      <t>オヨ</t>
    </rPh>
    <rPh sb="7" eb="9">
      <t>ソウツ</t>
    </rPh>
    <rPh sb="9" eb="11">
      <t>チク</t>
    </rPh>
    <rPh sb="13" eb="16">
      <t>ショリク</t>
    </rPh>
    <rPh sb="28" eb="29">
      <t>ネン</t>
    </rPh>
    <rPh sb="29" eb="33">
      <t>テイドケイカ</t>
    </rPh>
    <rPh sb="39" eb="43">
      <t>コウシンジキ</t>
    </rPh>
    <rPh sb="44" eb="46">
      <t>ケイカ</t>
    </rPh>
    <rPh sb="48" eb="50">
      <t>シセツ</t>
    </rPh>
    <rPh sb="50" eb="51">
      <t>オヨ</t>
    </rPh>
    <rPh sb="52" eb="55">
      <t>カンキョトウ</t>
    </rPh>
    <rPh sb="73" eb="75">
      <t>イッポウ</t>
    </rPh>
    <rPh sb="82" eb="83">
      <t>コ</t>
    </rPh>
    <rPh sb="85" eb="87">
      <t>シセツ</t>
    </rPh>
    <rPh sb="87" eb="91">
      <t>キカイセツビ</t>
    </rPh>
    <rPh sb="92" eb="95">
      <t>ロウキュウカ</t>
    </rPh>
    <rPh sb="96" eb="98">
      <t>メダ</t>
    </rPh>
    <rPh sb="104" eb="106">
      <t>コンゴ</t>
    </rPh>
    <rPh sb="107" eb="109">
      <t>シセツ</t>
    </rPh>
    <rPh sb="110" eb="115">
      <t>サイテキカコウソウ</t>
    </rPh>
    <rPh sb="116" eb="117">
      <t>モト</t>
    </rPh>
    <rPh sb="120" eb="122">
      <t>シセツ</t>
    </rPh>
    <rPh sb="123" eb="128">
      <t>ロウキュウカタイサク</t>
    </rPh>
    <rPh sb="129" eb="133">
      <t>チョウジュミョウカ</t>
    </rPh>
    <rPh sb="134" eb="135">
      <t>ト</t>
    </rPh>
    <rPh sb="136" eb="137">
      <t>ク</t>
    </rPh>
    <rPh sb="138" eb="140">
      <t>ヒツヨウ</t>
    </rPh>
    <rPh sb="149" eb="156">
      <t>チホウコウエイキギョウホウ</t>
    </rPh>
    <rPh sb="157" eb="159">
      <t>テキヨウ</t>
    </rPh>
    <rPh sb="161" eb="163">
      <t>ジギョウ</t>
    </rPh>
    <rPh sb="164" eb="166">
      <t>イコウ</t>
    </rPh>
    <rPh sb="171" eb="175">
      <t>ショウキャクシサン</t>
    </rPh>
    <rPh sb="176" eb="177">
      <t>フク</t>
    </rPh>
    <rPh sb="178" eb="182">
      <t>ホユウシサン</t>
    </rPh>
    <rPh sb="183" eb="187">
      <t>コウシンカンリ</t>
    </rPh>
    <rPh sb="188" eb="190">
      <t>テキセイ</t>
    </rPh>
    <rPh sb="191" eb="193">
      <t>ジッシ</t>
    </rPh>
    <rPh sb="195" eb="197">
      <t>ショウライ</t>
    </rPh>
    <rPh sb="198" eb="200">
      <t>シセツ</t>
    </rPh>
    <rPh sb="201" eb="202">
      <t>ア</t>
    </rPh>
    <rPh sb="203" eb="204">
      <t>カタ</t>
    </rPh>
    <rPh sb="208" eb="210">
      <t>ケントウ</t>
    </rPh>
    <rPh sb="214" eb="216">
      <t>ヒツヨウ</t>
    </rPh>
    <phoneticPr fontId="4"/>
  </si>
  <si>
    <t>　地方公営企業法を適用することにより、会計制度が大きく変わり、損益計算書による経営状況が明確化された。また、貸借対照表による財務状況の分析及び保有資産の老朽化等の分析が可能となった。しかし、使用人口の減少により、収入が年々減少しており、独立採算の下では達成できていない現状となっている。
　地理的条件により、農集２施設の統合も公共下水道への統合も困難であり、施設管理の包括的民間委託の検討を含め、適正な経営及び資産管理は必須の課題となる。
　なお、今後は経営戦略による５年単位の見直し等も含め、使用料金の改定も視野に長期の事業運営を見据えた検討が必要である。</t>
    <rPh sb="1" eb="8">
      <t>チホウコウエイキギョウホウ</t>
    </rPh>
    <rPh sb="31" eb="36">
      <t>ソンエキケイサンショ</t>
    </rPh>
    <rPh sb="39" eb="43">
      <t>ケイエイジョウキョウ</t>
    </rPh>
    <rPh sb="44" eb="47">
      <t>メイカクカ</t>
    </rPh>
    <rPh sb="54" eb="59">
      <t>タイシャクタイショウヒョウ</t>
    </rPh>
    <rPh sb="62" eb="66">
      <t>ザイムジョウキョウ</t>
    </rPh>
    <rPh sb="67" eb="69">
      <t>ブンセキ</t>
    </rPh>
    <rPh sb="69" eb="70">
      <t>オヨ</t>
    </rPh>
    <rPh sb="71" eb="75">
      <t>ホユウシサン</t>
    </rPh>
    <rPh sb="76" eb="80">
      <t>ロウキュウカトウ</t>
    </rPh>
    <rPh sb="81" eb="83">
      <t>ブンセキ</t>
    </rPh>
    <rPh sb="84" eb="86">
      <t>カノウ</t>
    </rPh>
    <rPh sb="95" eb="99">
      <t>シヨウジンコウ</t>
    </rPh>
    <rPh sb="100" eb="102">
      <t>ゲンショウ</t>
    </rPh>
    <rPh sb="106" eb="108">
      <t>シュウニュウ</t>
    </rPh>
    <rPh sb="109" eb="113">
      <t>ネンネンゲンショウ</t>
    </rPh>
    <rPh sb="118" eb="122">
      <t>ドクリツサイサン</t>
    </rPh>
    <rPh sb="123" eb="124">
      <t>モト</t>
    </rPh>
    <rPh sb="126" eb="128">
      <t>タッセイ</t>
    </rPh>
    <rPh sb="134" eb="136">
      <t>ゲンジョウ</t>
    </rPh>
    <rPh sb="145" eb="150">
      <t>チリテキジョウケン</t>
    </rPh>
    <rPh sb="154" eb="156">
      <t>ノウシュウ</t>
    </rPh>
    <rPh sb="157" eb="159">
      <t>シセツ</t>
    </rPh>
    <rPh sb="160" eb="162">
      <t>トウゴウ</t>
    </rPh>
    <rPh sb="163" eb="168">
      <t>コウキョウゲスイドウ</t>
    </rPh>
    <rPh sb="170" eb="172">
      <t>トウゴウ</t>
    </rPh>
    <rPh sb="173" eb="175">
      <t>コンナン</t>
    </rPh>
    <rPh sb="179" eb="183">
      <t>シセツカンリ</t>
    </rPh>
    <rPh sb="184" eb="191">
      <t>ホウカツテキミンカンイタク</t>
    </rPh>
    <rPh sb="192" eb="194">
      <t>ケントウ</t>
    </rPh>
    <rPh sb="195" eb="196">
      <t>フク</t>
    </rPh>
    <rPh sb="198" eb="200">
      <t>テキセイ</t>
    </rPh>
    <rPh sb="201" eb="203">
      <t>ケイエイ</t>
    </rPh>
    <rPh sb="203" eb="204">
      <t>オヨ</t>
    </rPh>
    <rPh sb="205" eb="209">
      <t>シサンカンリ</t>
    </rPh>
    <rPh sb="210" eb="212">
      <t>ヒッス</t>
    </rPh>
    <rPh sb="213" eb="215">
      <t>カダイ</t>
    </rPh>
    <rPh sb="224" eb="226">
      <t>コンゴ</t>
    </rPh>
    <rPh sb="227" eb="231">
      <t>ケイエイセンリャク</t>
    </rPh>
    <rPh sb="235" eb="238">
      <t>ネンタンイ</t>
    </rPh>
    <rPh sb="239" eb="241">
      <t>ミナオ</t>
    </rPh>
    <rPh sb="242" eb="243">
      <t>トウ</t>
    </rPh>
    <rPh sb="244" eb="245">
      <t>フク</t>
    </rPh>
    <rPh sb="247" eb="251">
      <t>シヨウリョウキン</t>
    </rPh>
    <rPh sb="252" eb="254">
      <t>カイテイ</t>
    </rPh>
    <rPh sb="255" eb="257">
      <t>シヤ</t>
    </rPh>
    <rPh sb="261" eb="265">
      <t>ジギョウウンエイ</t>
    </rPh>
    <rPh sb="266" eb="268">
      <t>ミス</t>
    </rPh>
    <rPh sb="270" eb="272">
      <t>ケントウ</t>
    </rPh>
    <rPh sb="273" eb="275">
      <t>ヒツヨウ</t>
    </rPh>
    <phoneticPr fontId="4"/>
  </si>
  <si>
    <r>
      <rPr>
        <b/>
        <sz val="9"/>
        <rFont val="ＭＳ ゴシック"/>
        <family val="3"/>
        <charset val="128"/>
      </rPr>
      <t>①経常収支比率について</t>
    </r>
    <r>
      <rPr>
        <sz val="9"/>
        <rFont val="ＭＳ ゴシック"/>
        <family val="3"/>
        <charset val="128"/>
      </rPr>
      <t xml:space="preserve">
　施設規模が小さく、使用人口も減少しており、使用料収入だけでは経費のすべてを賄えていない。不足する財源については、一般会計から必要最小限の繰入を行っている。
</t>
    </r>
    <r>
      <rPr>
        <b/>
        <sz val="9"/>
        <rFont val="ＭＳ ゴシック"/>
        <family val="3"/>
        <charset val="128"/>
      </rPr>
      <t>②累積欠損金比率について</t>
    </r>
    <r>
      <rPr>
        <sz val="9"/>
        <rFont val="ＭＳ ゴシック"/>
        <family val="3"/>
        <charset val="128"/>
      </rPr>
      <t xml:space="preserve">
　赤字とならないよう経営費の不足分のみ一般会計から補てんしているため、累積欠損金は発生していない。
</t>
    </r>
    <r>
      <rPr>
        <b/>
        <sz val="9"/>
        <rFont val="ＭＳ ゴシック"/>
        <family val="3"/>
        <charset val="128"/>
      </rPr>
      <t>③流動比率について</t>
    </r>
    <r>
      <rPr>
        <sz val="9"/>
        <rFont val="ＭＳ ゴシック"/>
        <family val="3"/>
        <charset val="128"/>
      </rPr>
      <t xml:space="preserve">
　比率が５０％程度となっているが、短期的な債務について使用料収入だけでは賄えていない。流動負債のほとんどは企業債の償還金であり、そのすべてを一般会計の繰入で補てんしている。
</t>
    </r>
    <r>
      <rPr>
        <b/>
        <sz val="9"/>
        <rFont val="ＭＳ ゴシック"/>
        <family val="3"/>
        <charset val="128"/>
      </rPr>
      <t>④企業債残高対事業規模比率について</t>
    </r>
    <r>
      <rPr>
        <sz val="9"/>
        <rFont val="ＭＳ ゴシック"/>
        <family val="3"/>
        <charset val="128"/>
      </rPr>
      <t xml:space="preserve">
　企業債の償還に係る経費は、すべて一般会計からの繰入金で償還していく予定のため、比率は０となっている。
</t>
    </r>
    <r>
      <rPr>
        <b/>
        <sz val="9"/>
        <rFont val="ＭＳ ゴシック"/>
        <family val="3"/>
        <charset val="128"/>
      </rPr>
      <t>⑤経費回収率について</t>
    </r>
    <r>
      <rPr>
        <sz val="9"/>
        <rFont val="ＭＳ ゴシック"/>
        <family val="3"/>
        <charset val="128"/>
      </rPr>
      <t xml:space="preserve">
　使用料収入は、年々減少傾向にある。令和５年度においては突発的な高額修繕もなく、委託料等の営業費用が減少したため、数値はやや上昇している。
</t>
    </r>
    <r>
      <rPr>
        <b/>
        <sz val="9"/>
        <rFont val="ＭＳ ゴシック"/>
        <family val="3"/>
        <charset val="128"/>
      </rPr>
      <t>⑥汚水処理原価について</t>
    </r>
    <r>
      <rPr>
        <sz val="9"/>
        <rFont val="ＭＳ ゴシック"/>
        <family val="3"/>
        <charset val="128"/>
      </rPr>
      <t xml:space="preserve">
　汚水処理費は横ばいであるが、有収水量（汚水処理水量）が増加したため、数値が低下しており、類似団体とほぼ同水準となっている。
</t>
    </r>
    <r>
      <rPr>
        <b/>
        <sz val="9"/>
        <rFont val="ＭＳ ゴシック"/>
        <family val="3"/>
        <charset val="128"/>
      </rPr>
      <t>⑦施設利用率について</t>
    </r>
    <r>
      <rPr>
        <sz val="9"/>
        <rFont val="ＭＳ ゴシック"/>
        <family val="3"/>
        <charset val="128"/>
      </rPr>
      <t xml:space="preserve">
　地理的な要因等により、人口増加を見込むことは難しく、空き家も増加傾向にある。また、公共下水道との統合も困難なため、将来的に規模縮小も検討していく必要がある。
</t>
    </r>
    <r>
      <rPr>
        <b/>
        <sz val="9"/>
        <rFont val="ＭＳ ゴシック"/>
        <family val="3"/>
        <charset val="128"/>
      </rPr>
      <t>⑧水洗化率について</t>
    </r>
    <r>
      <rPr>
        <sz val="9"/>
        <rFont val="ＭＳ ゴシック"/>
        <family val="3"/>
        <charset val="128"/>
      </rPr>
      <t xml:space="preserve">
　既に計画区域内の整備を終え、そのほとんどが整備済みであるが、使用人口の減少による影響が数値を低下させる要因となっている。
　</t>
    </r>
    <rPh sb="1" eb="7">
      <t>ケイジョウシュウシヒリツ</t>
    </rPh>
    <rPh sb="13" eb="17">
      <t>シセツキボ</t>
    </rPh>
    <rPh sb="18" eb="19">
      <t>チイ</t>
    </rPh>
    <rPh sb="22" eb="26">
      <t>シヨウジンコウ</t>
    </rPh>
    <rPh sb="27" eb="29">
      <t>ゲンショウ</t>
    </rPh>
    <rPh sb="34" eb="39">
      <t>シヨウリョウシュウニュウ</t>
    </rPh>
    <rPh sb="43" eb="45">
      <t>ケイヒ</t>
    </rPh>
    <rPh sb="50" eb="51">
      <t>マカナ</t>
    </rPh>
    <rPh sb="57" eb="59">
      <t>フソク</t>
    </rPh>
    <rPh sb="61" eb="63">
      <t>ザイゲン</t>
    </rPh>
    <rPh sb="69" eb="73">
      <t>イッパンカイケイ</t>
    </rPh>
    <rPh sb="75" eb="80">
      <t>ヒツヨウサイショウゲン</t>
    </rPh>
    <rPh sb="81" eb="83">
      <t>クリイレ</t>
    </rPh>
    <rPh sb="84" eb="85">
      <t>オコナ</t>
    </rPh>
    <rPh sb="92" eb="96">
      <t>ルイセキケッソン</t>
    </rPh>
    <rPh sb="96" eb="97">
      <t>キン</t>
    </rPh>
    <rPh sb="97" eb="99">
      <t>ヒリツ</t>
    </rPh>
    <rPh sb="105" eb="107">
      <t>アカジ</t>
    </rPh>
    <rPh sb="114" eb="117">
      <t>ケイエイヒ</t>
    </rPh>
    <rPh sb="118" eb="121">
      <t>フソクブン</t>
    </rPh>
    <rPh sb="123" eb="127">
      <t>イッパンカイケイ</t>
    </rPh>
    <rPh sb="129" eb="130">
      <t>ホ</t>
    </rPh>
    <rPh sb="139" eb="141">
      <t>ルイセキ</t>
    </rPh>
    <rPh sb="141" eb="144">
      <t>ケッソンキン</t>
    </rPh>
    <rPh sb="145" eb="147">
      <t>ハッセイ</t>
    </rPh>
    <rPh sb="155" eb="159">
      <t>リュウドウヒリツ</t>
    </rPh>
    <rPh sb="165" eb="167">
      <t>ヒリツ</t>
    </rPh>
    <rPh sb="171" eb="173">
      <t>テイド</t>
    </rPh>
    <rPh sb="181" eb="184">
      <t>タンキテキ</t>
    </rPh>
    <rPh sb="185" eb="187">
      <t>サイム</t>
    </rPh>
    <rPh sb="200" eb="201">
      <t>マカナ</t>
    </rPh>
    <rPh sb="207" eb="209">
      <t>リュウドウ</t>
    </rPh>
    <rPh sb="209" eb="211">
      <t>フサイ</t>
    </rPh>
    <rPh sb="217" eb="220">
      <t>キギョウサイ</t>
    </rPh>
    <rPh sb="221" eb="224">
      <t>ショウカンキン</t>
    </rPh>
    <rPh sb="234" eb="238">
      <t>イッパンカイケイ</t>
    </rPh>
    <rPh sb="239" eb="241">
      <t>クリイレ</t>
    </rPh>
    <rPh sb="242" eb="243">
      <t>ホ</t>
    </rPh>
    <rPh sb="252" eb="257">
      <t>キギョウサイザンダカ</t>
    </rPh>
    <rPh sb="257" eb="258">
      <t>タイ</t>
    </rPh>
    <rPh sb="258" eb="264">
      <t>ジギョウキボヒリツ</t>
    </rPh>
    <rPh sb="322" eb="327">
      <t>ケイヒカイシュウリツ</t>
    </rPh>
    <rPh sb="333" eb="338">
      <t>シヨウリョウシュウニュウ</t>
    </rPh>
    <rPh sb="340" eb="346">
      <t>ネンネンゲンショウケイコウ</t>
    </rPh>
    <rPh sb="350" eb="352">
      <t>レイワ</t>
    </rPh>
    <rPh sb="353" eb="355">
      <t>ネンド</t>
    </rPh>
    <rPh sb="360" eb="363">
      <t>トッパツテキ</t>
    </rPh>
    <rPh sb="364" eb="368">
      <t>コウガクシュウゼン</t>
    </rPh>
    <rPh sb="372" eb="375">
      <t>イタクリョウ</t>
    </rPh>
    <rPh sb="375" eb="376">
      <t>トウ</t>
    </rPh>
    <rPh sb="377" eb="381">
      <t>エイギョウヒヨウ</t>
    </rPh>
    <rPh sb="382" eb="384">
      <t>ゲンショウ</t>
    </rPh>
    <rPh sb="389" eb="391">
      <t>スウチ</t>
    </rPh>
    <rPh sb="394" eb="396">
      <t>ジョウショウ</t>
    </rPh>
    <rPh sb="403" eb="409">
      <t>オスイショリゲンカ</t>
    </rPh>
    <rPh sb="415" eb="420">
      <t>オスイショリヒ</t>
    </rPh>
    <rPh sb="421" eb="422">
      <t>ヨコ</t>
    </rPh>
    <rPh sb="429" eb="433">
      <t>ユウシュウスイリョウ</t>
    </rPh>
    <rPh sb="434" eb="440">
      <t>オスイショリスイリョウ</t>
    </rPh>
    <rPh sb="442" eb="444">
      <t>ゾウカ</t>
    </rPh>
    <rPh sb="449" eb="451">
      <t>スウチ</t>
    </rPh>
    <rPh sb="452" eb="454">
      <t>テイカ</t>
    </rPh>
    <rPh sb="459" eb="463">
      <t>ルイジダンタイ</t>
    </rPh>
    <rPh sb="466" eb="469">
      <t>ドウスイジュン</t>
    </rPh>
    <rPh sb="478" eb="483">
      <t>シセツリヨウリツ</t>
    </rPh>
    <rPh sb="489" eb="492">
      <t>チリテキ</t>
    </rPh>
    <rPh sb="493" eb="496">
      <t>ヨウイントウ</t>
    </rPh>
    <rPh sb="500" eb="504">
      <t>ジンコウゾウカ</t>
    </rPh>
    <rPh sb="505" eb="512">
      <t>ミコムコトハムツカ</t>
    </rPh>
    <rPh sb="515" eb="516">
      <t>ア</t>
    </rPh>
    <rPh sb="517" eb="518">
      <t>ヤ</t>
    </rPh>
    <rPh sb="519" eb="523">
      <t>ゾウカケイコウ</t>
    </rPh>
    <rPh sb="530" eb="532">
      <t>コウキョウ</t>
    </rPh>
    <rPh sb="532" eb="535">
      <t>ゲスイドウ</t>
    </rPh>
    <rPh sb="537" eb="539">
      <t>トウゴウ</t>
    </rPh>
    <rPh sb="540" eb="542">
      <t>コンナン</t>
    </rPh>
    <rPh sb="546" eb="549">
      <t>ショウライテキ</t>
    </rPh>
    <rPh sb="550" eb="554">
      <t>キボシュクショウ</t>
    </rPh>
    <rPh sb="555" eb="557">
      <t>ケントウ</t>
    </rPh>
    <rPh sb="561" eb="563">
      <t>ヒツヨウ</t>
    </rPh>
    <rPh sb="569" eb="572">
      <t>スイセンカ</t>
    </rPh>
    <rPh sb="572" eb="573">
      <t>リツ</t>
    </rPh>
    <rPh sb="579" eb="580">
      <t>スデ</t>
    </rPh>
    <rPh sb="581" eb="586">
      <t>ケイカククイキナイ</t>
    </rPh>
    <rPh sb="587" eb="589">
      <t>セイビ</t>
    </rPh>
    <rPh sb="590" eb="591">
      <t>オ</t>
    </rPh>
    <rPh sb="600" eb="603">
      <t>セイビズ</t>
    </rPh>
    <rPh sb="609" eb="613">
      <t>シヨウジンコウ</t>
    </rPh>
    <rPh sb="614" eb="616">
      <t>ゲンショウ</t>
    </rPh>
    <rPh sb="619" eb="621">
      <t>エイキョウ</t>
    </rPh>
    <rPh sb="622" eb="624">
      <t>スウチ</t>
    </rPh>
    <rPh sb="625" eb="627">
      <t>テイカ</t>
    </rPh>
    <rPh sb="630" eb="632">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</si>
</sst>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b/>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BFE-4146-95A3-A8F2ECBEA1F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0.03</c:v>
                </c:pt>
                <c:pt idx="4">
                  <c:v>0.03</c:v>
                </c:pt>
              </c:numCache>
            </c:numRef>
          </c:val>
          <c:smooth val="0"/>
          <c:extLst>
            <c:ext xmlns:c16="http://schemas.microsoft.com/office/drawing/2014/chart" uri="{C3380CC4-5D6E-409C-BE32-E72D297353CC}">
              <c16:uniqueId val="{00000001-0BFE-4146-95A3-A8F2ECBEA1F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38.24</c:v>
                </c:pt>
                <c:pt idx="4">
                  <c:v>37.39</c:v>
                </c:pt>
              </c:numCache>
            </c:numRef>
          </c:val>
          <c:extLst>
            <c:ext xmlns:c16="http://schemas.microsoft.com/office/drawing/2014/chart" uri="{C3380CC4-5D6E-409C-BE32-E72D297353CC}">
              <c16:uniqueId val="{00000000-99F3-4F58-B6CC-07406A2A05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52.35</c:v>
                </c:pt>
                <c:pt idx="4">
                  <c:v>46.25</c:v>
                </c:pt>
              </c:numCache>
            </c:numRef>
          </c:val>
          <c:smooth val="0"/>
          <c:extLst>
            <c:ext xmlns:c16="http://schemas.microsoft.com/office/drawing/2014/chart" uri="{C3380CC4-5D6E-409C-BE32-E72D297353CC}">
              <c16:uniqueId val="{00000001-99F3-4F58-B6CC-07406A2A05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88.97</c:v>
                </c:pt>
                <c:pt idx="4">
                  <c:v>88.56</c:v>
                </c:pt>
              </c:numCache>
            </c:numRef>
          </c:val>
          <c:extLst>
            <c:ext xmlns:c16="http://schemas.microsoft.com/office/drawing/2014/chart" uri="{C3380CC4-5D6E-409C-BE32-E72D297353CC}">
              <c16:uniqueId val="{00000000-E8E3-460F-A0AE-13B4C722C6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84.39</c:v>
                </c:pt>
                <c:pt idx="4">
                  <c:v>83.96</c:v>
                </c:pt>
              </c:numCache>
            </c:numRef>
          </c:val>
          <c:smooth val="0"/>
          <c:extLst>
            <c:ext xmlns:c16="http://schemas.microsoft.com/office/drawing/2014/chart" uri="{C3380CC4-5D6E-409C-BE32-E72D297353CC}">
              <c16:uniqueId val="{00000001-E8E3-460F-A0AE-13B4C722C6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111.49</c:v>
                </c:pt>
                <c:pt idx="4">
                  <c:v>101.23</c:v>
                </c:pt>
              </c:numCache>
            </c:numRef>
          </c:val>
          <c:extLst>
            <c:ext xmlns:c16="http://schemas.microsoft.com/office/drawing/2014/chart" uri="{C3380CC4-5D6E-409C-BE32-E72D297353CC}">
              <c16:uniqueId val="{00000000-0708-4E6E-8E4C-61CFF25E94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105.5</c:v>
                </c:pt>
                <c:pt idx="4">
                  <c:v>106.35</c:v>
                </c:pt>
              </c:numCache>
            </c:numRef>
          </c:val>
          <c:smooth val="0"/>
          <c:extLst>
            <c:ext xmlns:c16="http://schemas.microsoft.com/office/drawing/2014/chart" uri="{C3380CC4-5D6E-409C-BE32-E72D297353CC}">
              <c16:uniqueId val="{00000001-0708-4E6E-8E4C-61CFF25E94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45.63</c:v>
                </c:pt>
                <c:pt idx="4">
                  <c:v>47.16</c:v>
                </c:pt>
              </c:numCache>
            </c:numRef>
          </c:val>
          <c:extLst>
            <c:ext xmlns:c16="http://schemas.microsoft.com/office/drawing/2014/chart" uri="{C3380CC4-5D6E-409C-BE32-E72D297353CC}">
              <c16:uniqueId val="{00000000-522A-4314-872E-9BF63B0D5D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25.19</c:v>
                </c:pt>
                <c:pt idx="4">
                  <c:v>25.46</c:v>
                </c:pt>
              </c:numCache>
            </c:numRef>
          </c:val>
          <c:smooth val="0"/>
          <c:extLst>
            <c:ext xmlns:c16="http://schemas.microsoft.com/office/drawing/2014/chart" uri="{C3380CC4-5D6E-409C-BE32-E72D297353CC}">
              <c16:uniqueId val="{00000001-522A-4314-872E-9BF63B0D5D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0E3-4763-A885-F526FF4A26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0.19</c:v>
                </c:pt>
              </c:numCache>
            </c:numRef>
          </c:val>
          <c:smooth val="0"/>
          <c:extLst>
            <c:ext xmlns:c16="http://schemas.microsoft.com/office/drawing/2014/chart" uri="{C3380CC4-5D6E-409C-BE32-E72D297353CC}">
              <c16:uniqueId val="{00000001-F0E3-4763-A885-F526FF4A26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235-4CC2-BC50-011DEF3C2A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145.43</c:v>
                </c:pt>
                <c:pt idx="4">
                  <c:v>129.88999999999999</c:v>
                </c:pt>
              </c:numCache>
            </c:numRef>
          </c:val>
          <c:smooth val="0"/>
          <c:extLst>
            <c:ext xmlns:c16="http://schemas.microsoft.com/office/drawing/2014/chart" uri="{C3380CC4-5D6E-409C-BE32-E72D297353CC}">
              <c16:uniqueId val="{00000001-5235-4CC2-BC50-011DEF3C2A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49.28</c:v>
                </c:pt>
                <c:pt idx="4">
                  <c:v>47.47</c:v>
                </c:pt>
              </c:numCache>
            </c:numRef>
          </c:val>
          <c:extLst>
            <c:ext xmlns:c16="http://schemas.microsoft.com/office/drawing/2014/chart" uri="{C3380CC4-5D6E-409C-BE32-E72D297353CC}">
              <c16:uniqueId val="{00000000-3D47-4A9B-B9E4-42C9FFA40B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38.4</c:v>
                </c:pt>
                <c:pt idx="4">
                  <c:v>44.04</c:v>
                </c:pt>
              </c:numCache>
            </c:numRef>
          </c:val>
          <c:smooth val="0"/>
          <c:extLst>
            <c:ext xmlns:c16="http://schemas.microsoft.com/office/drawing/2014/chart" uri="{C3380CC4-5D6E-409C-BE32-E72D297353CC}">
              <c16:uniqueId val="{00000001-3D47-4A9B-B9E4-42C9FFA40B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EFD-437A-97B3-D6C35468BE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900.82</c:v>
                </c:pt>
                <c:pt idx="4">
                  <c:v>839.21</c:v>
                </c:pt>
              </c:numCache>
            </c:numRef>
          </c:val>
          <c:smooth val="0"/>
          <c:extLst>
            <c:ext xmlns:c16="http://schemas.microsoft.com/office/drawing/2014/chart" uri="{C3380CC4-5D6E-409C-BE32-E72D297353CC}">
              <c16:uniqueId val="{00000001-5EFD-437A-97B3-D6C35468BE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69.39</c:v>
                </c:pt>
                <c:pt idx="4">
                  <c:v>75.150000000000006</c:v>
                </c:pt>
              </c:numCache>
            </c:numRef>
          </c:val>
          <c:extLst>
            <c:ext xmlns:c16="http://schemas.microsoft.com/office/drawing/2014/chart" uri="{C3380CC4-5D6E-409C-BE32-E72D297353CC}">
              <c16:uniqueId val="{00000000-93E7-4F5F-8A08-A505A09224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52.94</c:v>
                </c:pt>
                <c:pt idx="4">
                  <c:v>52.05</c:v>
                </c:pt>
              </c:numCache>
            </c:numRef>
          </c:val>
          <c:smooth val="0"/>
          <c:extLst>
            <c:ext xmlns:c16="http://schemas.microsoft.com/office/drawing/2014/chart" uri="{C3380CC4-5D6E-409C-BE32-E72D297353CC}">
              <c16:uniqueId val="{00000001-93E7-4F5F-8A08-A505A09224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335.26</c:v>
                </c:pt>
                <c:pt idx="4">
                  <c:v>291.86</c:v>
                </c:pt>
              </c:numCache>
            </c:numRef>
          </c:val>
          <c:extLst>
            <c:ext xmlns:c16="http://schemas.microsoft.com/office/drawing/2014/chart" uri="{C3380CC4-5D6E-409C-BE32-E72D297353CC}">
              <c16:uniqueId val="{00000000-9086-486A-9CD9-5123ACB96C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303.27999999999997</c:v>
                </c:pt>
                <c:pt idx="4">
                  <c:v>301.86</c:v>
                </c:pt>
              </c:numCache>
            </c:numRef>
          </c:val>
          <c:smooth val="0"/>
          <c:extLst>
            <c:ext xmlns:c16="http://schemas.microsoft.com/office/drawing/2014/chart" uri="{C3380CC4-5D6E-409C-BE32-E72D297353CC}">
              <c16:uniqueId val="{00000001-9086-486A-9CD9-5123ACB96C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愛媛県　砥部町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20375</v>
      </c>
      <c r="AM8" s="44"/>
      <c r="AN8" s="44"/>
      <c r="AO8" s="44"/>
      <c r="AP8" s="44"/>
      <c r="AQ8" s="44"/>
      <c r="AR8" s="44"/>
      <c r="AS8" s="44"/>
      <c r="AT8" s="45">
        <f>データ!T6</f>
        <v>101.59</v>
      </c>
      <c r="AU8" s="45"/>
      <c r="AV8" s="45"/>
      <c r="AW8" s="45"/>
      <c r="AX8" s="45"/>
      <c r="AY8" s="45"/>
      <c r="AZ8" s="45"/>
      <c r="BA8" s="45"/>
      <c r="BB8" s="45">
        <f>データ!U6</f>
        <v>200.56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81.33</v>
      </c>
      <c r="J10" s="45"/>
      <c r="K10" s="45"/>
      <c r="L10" s="45"/>
      <c r="M10" s="45"/>
      <c r="N10" s="45"/>
      <c r="O10" s="45"/>
      <c r="P10" s="45">
        <f>データ!P6</f>
        <v>1.34</v>
      </c>
      <c r="Q10" s="45"/>
      <c r="R10" s="45"/>
      <c r="S10" s="45"/>
      <c r="T10" s="45"/>
      <c r="U10" s="45"/>
      <c r="V10" s="45"/>
      <c r="W10" s="45">
        <f>データ!Q6</f>
        <v>100</v>
      </c>
      <c r="X10" s="45"/>
      <c r="Y10" s="45"/>
      <c r="Z10" s="45"/>
      <c r="AA10" s="45"/>
      <c r="AB10" s="45"/>
      <c r="AC10" s="45"/>
      <c r="AD10" s="44">
        <f>データ!R6</f>
        <v>3790</v>
      </c>
      <c r="AE10" s="44"/>
      <c r="AF10" s="44"/>
      <c r="AG10" s="44"/>
      <c r="AH10" s="44"/>
      <c r="AI10" s="44"/>
      <c r="AJ10" s="44"/>
      <c r="AK10" s="2"/>
      <c r="AL10" s="44">
        <f>データ!V6</f>
        <v>271</v>
      </c>
      <c r="AM10" s="44"/>
      <c r="AN10" s="44"/>
      <c r="AO10" s="44"/>
      <c r="AP10" s="44"/>
      <c r="AQ10" s="44"/>
      <c r="AR10" s="44"/>
      <c r="AS10" s="44"/>
      <c r="AT10" s="45">
        <f>データ!W6</f>
        <v>0.32</v>
      </c>
      <c r="AU10" s="45"/>
      <c r="AV10" s="45"/>
      <c r="AW10" s="45"/>
      <c r="AX10" s="45"/>
      <c r="AY10" s="45"/>
      <c r="AZ10" s="45"/>
      <c r="BA10" s="45"/>
      <c r="BB10" s="45">
        <f>データ!X6</f>
        <v>846.88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sCJvuih8MkCmnh5190+Za8KW/ihW/9WxPS/UxrGKKpwj23bKvIrKeOrTeq8rV0dNM+c7A4qPXVYTYvvqeQrkA==" saltValue="3bX2UJZ4EObjnAeln816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384020</v>
      </c>
      <c r="D6" s="19">
        <f t="shared" si="3"/>
        <v>46</v>
      </c>
      <c r="E6" s="19">
        <f t="shared" si="3"/>
        <v>17</v>
      </c>
      <c r="F6" s="19">
        <f t="shared" si="3"/>
        <v>5</v>
      </c>
      <c r="G6" s="19">
        <f t="shared" si="3"/>
        <v>0</v>
      </c>
      <c r="H6" s="19" t="str">
        <f t="shared" si="3"/>
        <v>愛媛県　砥部町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81.33</v>
      </c>
      <c r="P6" s="20">
        <f t="shared" si="3"/>
        <v>1.34</v>
      </c>
      <c r="Q6" s="20">
        <f t="shared" si="3"/>
        <v>100</v>
      </c>
      <c r="R6" s="20">
        <f t="shared" si="3"/>
        <v>3790</v>
      </c>
      <c r="S6" s="20">
        <f t="shared" si="3"/>
        <v>20375</v>
      </c>
      <c r="T6" s="20">
        <f t="shared" si="3"/>
        <v>101.59</v>
      </c>
      <c r="U6" s="20">
        <f t="shared" si="3"/>
        <v>200.56</v>
      </c>
      <c r="V6" s="20">
        <f t="shared" si="3"/>
        <v>271</v>
      </c>
      <c r="W6" s="20">
        <f t="shared" si="3"/>
        <v>0.32</v>
      </c>
      <c r="X6" s="20">
        <f t="shared" si="3"/>
        <v>846.88</v>
      </c>
      <c r="Y6" s="21" t="str">
        <f>IF(Y7="",NA(),Y7)</f>
        <v>-</v>
      </c>
      <c r="Z6" s="21" t="str">
        <f t="shared" ref="Z6:AH6" si="4">IF(Z7="",NA(),Z7)</f>
        <v>-</v>
      </c>
      <c r="AA6" s="21" t="str">
        <f t="shared" si="4"/>
        <v>-</v>
      </c>
      <c r="AB6" s="21">
        <f t="shared" si="4"/>
        <v>111.49</v>
      </c>
      <c r="AC6" s="21">
        <f t="shared" si="4"/>
        <v>101.23</v>
      </c>
      <c r="AD6" s="21" t="str">
        <f t="shared" si="4"/>
        <v>-</v>
      </c>
      <c r="AE6" s="21" t="str">
        <f t="shared" si="4"/>
        <v>-</v>
      </c>
      <c r="AF6" s="21" t="str">
        <f t="shared" si="4"/>
        <v>-</v>
      </c>
      <c r="AG6" s="21">
        <f t="shared" si="4"/>
        <v>105.5</v>
      </c>
      <c r="AH6" s="21">
        <f t="shared" si="4"/>
        <v>106.35</v>
      </c>
      <c r="AI6" s="20" t="str">
        <f>IF(AI7="","",IF(AI7="-","【-】","【"&amp;SUBSTITUTE(TEXT(AI7,"#,##0.00"),"-","△")&amp;"】"))</f>
        <v>【104.44】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145.43</v>
      </c>
      <c r="AS6" s="21">
        <f t="shared" si="5"/>
        <v>129.88999999999999</v>
      </c>
      <c r="AT6" s="20" t="str">
        <f>IF(AT7="","",IF(AT7="-","【-】","【"&amp;SUBSTITUTE(TEXT(AT7,"#,##0.00"),"-","△")&amp;"】"))</f>
        <v>【124.06】</v>
      </c>
      <c r="AU6" s="21" t="str">
        <f>IF(AU7="",NA(),AU7)</f>
        <v>-</v>
      </c>
      <c r="AV6" s="21" t="str">
        <f t="shared" ref="AV6:BD6" si="6">IF(AV7="",NA(),AV7)</f>
        <v>-</v>
      </c>
      <c r="AW6" s="21" t="str">
        <f t="shared" si="6"/>
        <v>-</v>
      </c>
      <c r="AX6" s="21">
        <f t="shared" si="6"/>
        <v>49.28</v>
      </c>
      <c r="AY6" s="21">
        <f t="shared" si="6"/>
        <v>47.47</v>
      </c>
      <c r="AZ6" s="21" t="str">
        <f t="shared" si="6"/>
        <v>-</v>
      </c>
      <c r="BA6" s="21" t="str">
        <f t="shared" si="6"/>
        <v>-</v>
      </c>
      <c r="BB6" s="21" t="str">
        <f t="shared" si="6"/>
        <v>-</v>
      </c>
      <c r="BC6" s="21">
        <f t="shared" si="6"/>
        <v>38.4</v>
      </c>
      <c r="BD6" s="21">
        <f t="shared" si="6"/>
        <v>44.04</v>
      </c>
      <c r="BE6" s="20" t="str">
        <f>IF(BE7="","",IF(BE7="-","【-】","【"&amp;SUBSTITUTE(TEXT(BE7,"#,##0.00"),"-","△")&amp;"】"))</f>
        <v>【42.02】</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900.82</v>
      </c>
      <c r="BO6" s="21">
        <f t="shared" si="7"/>
        <v>839.21</v>
      </c>
      <c r="BP6" s="20" t="str">
        <f>IF(BP7="","",IF(BP7="-","【-】","【"&amp;SUBSTITUTE(TEXT(BP7,"#,##0.00"),"-","△")&amp;"】"))</f>
        <v>【785.10】</v>
      </c>
      <c r="BQ6" s="21" t="str">
        <f>IF(BQ7="",NA(),BQ7)</f>
        <v>-</v>
      </c>
      <c r="BR6" s="21" t="str">
        <f t="shared" ref="BR6:BZ6" si="8">IF(BR7="",NA(),BR7)</f>
        <v>-</v>
      </c>
      <c r="BS6" s="21" t="str">
        <f t="shared" si="8"/>
        <v>-</v>
      </c>
      <c r="BT6" s="21">
        <f t="shared" si="8"/>
        <v>69.39</v>
      </c>
      <c r="BU6" s="21">
        <f t="shared" si="8"/>
        <v>75.150000000000006</v>
      </c>
      <c r="BV6" s="21" t="str">
        <f t="shared" si="8"/>
        <v>-</v>
      </c>
      <c r="BW6" s="21" t="str">
        <f t="shared" si="8"/>
        <v>-</v>
      </c>
      <c r="BX6" s="21" t="str">
        <f t="shared" si="8"/>
        <v>-</v>
      </c>
      <c r="BY6" s="21">
        <f t="shared" si="8"/>
        <v>52.94</v>
      </c>
      <c r="BZ6" s="21">
        <f t="shared" si="8"/>
        <v>52.05</v>
      </c>
      <c r="CA6" s="20" t="str">
        <f>IF(CA7="","",IF(CA7="-","【-】","【"&amp;SUBSTITUTE(TEXT(CA7,"#,##0.00"),"-","△")&amp;"】"))</f>
        <v>【56.93】</v>
      </c>
      <c r="CB6" s="21" t="str">
        <f>IF(CB7="",NA(),CB7)</f>
        <v>-</v>
      </c>
      <c r="CC6" s="21" t="str">
        <f t="shared" ref="CC6:CK6" si="9">IF(CC7="",NA(),CC7)</f>
        <v>-</v>
      </c>
      <c r="CD6" s="21" t="str">
        <f t="shared" si="9"/>
        <v>-</v>
      </c>
      <c r="CE6" s="21">
        <f t="shared" si="9"/>
        <v>335.26</v>
      </c>
      <c r="CF6" s="21">
        <f t="shared" si="9"/>
        <v>291.86</v>
      </c>
      <c r="CG6" s="21" t="str">
        <f t="shared" si="9"/>
        <v>-</v>
      </c>
      <c r="CH6" s="21" t="str">
        <f t="shared" si="9"/>
        <v>-</v>
      </c>
      <c r="CI6" s="21" t="str">
        <f t="shared" si="9"/>
        <v>-</v>
      </c>
      <c r="CJ6" s="21">
        <f t="shared" si="9"/>
        <v>303.27999999999997</v>
      </c>
      <c r="CK6" s="21">
        <f t="shared" si="9"/>
        <v>301.86</v>
      </c>
      <c r="CL6" s="20" t="str">
        <f>IF(CL7="","",IF(CL7="-","【-】","【"&amp;SUBSTITUTE(TEXT(CL7,"#,##0.00"),"-","△")&amp;"】"))</f>
        <v>【271.15】</v>
      </c>
      <c r="CM6" s="21" t="str">
        <f>IF(CM7="",NA(),CM7)</f>
        <v>-</v>
      </c>
      <c r="CN6" s="21" t="str">
        <f t="shared" ref="CN6:CV6" si="10">IF(CN7="",NA(),CN7)</f>
        <v>-</v>
      </c>
      <c r="CO6" s="21" t="str">
        <f t="shared" si="10"/>
        <v>-</v>
      </c>
      <c r="CP6" s="21">
        <f t="shared" si="10"/>
        <v>38.24</v>
      </c>
      <c r="CQ6" s="21">
        <f t="shared" si="10"/>
        <v>37.39</v>
      </c>
      <c r="CR6" s="21" t="str">
        <f t="shared" si="10"/>
        <v>-</v>
      </c>
      <c r="CS6" s="21" t="str">
        <f t="shared" si="10"/>
        <v>-</v>
      </c>
      <c r="CT6" s="21" t="str">
        <f t="shared" si="10"/>
        <v>-</v>
      </c>
      <c r="CU6" s="21">
        <f t="shared" si="10"/>
        <v>52.35</v>
      </c>
      <c r="CV6" s="21">
        <f t="shared" si="10"/>
        <v>46.25</v>
      </c>
      <c r="CW6" s="20" t="str">
        <f>IF(CW7="","",IF(CW7="-","【-】","【"&amp;SUBSTITUTE(TEXT(CW7,"#,##0.00"),"-","△")&amp;"】"))</f>
        <v>【49.87】</v>
      </c>
      <c r="CX6" s="21" t="str">
        <f>IF(CX7="",NA(),CX7)</f>
        <v>-</v>
      </c>
      <c r="CY6" s="21" t="str">
        <f t="shared" ref="CY6:DG6" si="11">IF(CY7="",NA(),CY7)</f>
        <v>-</v>
      </c>
      <c r="CZ6" s="21" t="str">
        <f t="shared" si="11"/>
        <v>-</v>
      </c>
      <c r="DA6" s="21">
        <f t="shared" si="11"/>
        <v>88.97</v>
      </c>
      <c r="DB6" s="21">
        <f t="shared" si="11"/>
        <v>88.56</v>
      </c>
      <c r="DC6" s="21" t="str">
        <f t="shared" si="11"/>
        <v>-</v>
      </c>
      <c r="DD6" s="21" t="str">
        <f t="shared" si="11"/>
        <v>-</v>
      </c>
      <c r="DE6" s="21" t="str">
        <f t="shared" si="11"/>
        <v>-</v>
      </c>
      <c r="DF6" s="21">
        <f t="shared" si="11"/>
        <v>84.39</v>
      </c>
      <c r="DG6" s="21">
        <f t="shared" si="11"/>
        <v>83.96</v>
      </c>
      <c r="DH6" s="20" t="str">
        <f>IF(DH7="","",IF(DH7="-","【-】","【"&amp;SUBSTITUTE(TEXT(DH7,"#,##0.00"),"-","△")&amp;"】"))</f>
        <v>【87.54】</v>
      </c>
      <c r="DI6" s="21" t="str">
        <f>IF(DI7="",NA(),DI7)</f>
        <v>-</v>
      </c>
      <c r="DJ6" s="21" t="str">
        <f t="shared" ref="DJ6:DR6" si="12">IF(DJ7="",NA(),DJ7)</f>
        <v>-</v>
      </c>
      <c r="DK6" s="21" t="str">
        <f t="shared" si="12"/>
        <v>-</v>
      </c>
      <c r="DL6" s="21">
        <f t="shared" si="12"/>
        <v>45.63</v>
      </c>
      <c r="DM6" s="21">
        <f t="shared" si="12"/>
        <v>47.16</v>
      </c>
      <c r="DN6" s="21" t="str">
        <f t="shared" si="12"/>
        <v>-</v>
      </c>
      <c r="DO6" s="21" t="str">
        <f t="shared" si="12"/>
        <v>-</v>
      </c>
      <c r="DP6" s="21" t="str">
        <f t="shared" si="12"/>
        <v>-</v>
      </c>
      <c r="DQ6" s="21">
        <f t="shared" si="12"/>
        <v>25.19</v>
      </c>
      <c r="DR6" s="21">
        <f t="shared" si="12"/>
        <v>25.46</v>
      </c>
      <c r="DS6" s="20" t="str">
        <f>IF(DS7="","",IF(DS7="-","【-】","【"&amp;SUBSTITUTE(TEXT(DS7,"#,##0.00"),"-","△")&amp;"】"))</f>
        <v>【28.42】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0.19</v>
      </c>
      <c r="ED6" s="20" t="str">
        <f>IF(ED7="","",IF(ED7="-","【-】","【"&amp;SUBSTITUTE(TEXT(ED7,"#,##0.00"),"-","△")&amp;"】"))</f>
        <v>【0.08】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0.03</v>
      </c>
      <c r="EN6" s="21">
        <f t="shared" si="14"/>
        <v>0.03</v>
      </c>
      <c r="EO6" s="20" t="str">
        <f>IF(EO7="","",IF(EO7="-","【-】","【"&amp;SUBSTITUTE(TEXT(EO7,"#,##0.00"),"-","△")&amp;"】"))</f>
        <v>【0.02】</v>
      </c>
    </row>
    <row r="7" spans="1:148" s="22" customFormat="1" x14ac:dyDescent="0.15">
      <c r="A7" s="14"/>
      <c r="B7" s="23">
        <v>2023</v>
      </c>
      <c r="C7" s="23">
        <v>384020</v>
      </c>
      <c r="D7" s="23">
        <v>46</v>
      </c>
      <c r="E7" s="23">
        <v>17</v>
      </c>
      <c r="F7" s="23">
        <v>5</v>
      </c>
      <c r="G7" s="23">
        <v>0</v>
      </c>
      <c r="H7" s="23" t="s">
        <v>96</v>
      </c>
      <c r="I7" s="23" t="s">
        <v>97</v>
      </c>
      <c r="J7" s="23" t="s">
        <v>98</v>
      </c>
      <c r="K7" s="23" t="s">
        <v>99</v>
      </c>
      <c r="L7" s="23" t="s">
        <v>100</v>
      </c>
      <c r="M7" s="23" t="s">
        <v>101</v>
      </c>
      <c r="N7" s="24" t="s">
        <v>102</v>
      </c>
      <c r="O7" s="24">
        <v>81.33</v>
      </c>
      <c r="P7" s="24">
        <v>1.34</v>
      </c>
      <c r="Q7" s="24">
        <v>100</v>
      </c>
      <c r="R7" s="24">
        <v>3790</v>
      </c>
      <c r="S7" s="24">
        <v>20375</v>
      </c>
      <c r="T7" s="24">
        <v>101.59</v>
      </c>
      <c r="U7" s="24">
        <v>200.56</v>
      </c>
      <c r="V7" s="24">
        <v>271</v>
      </c>
      <c r="W7" s="24">
        <v>0.32</v>
      </c>
      <c r="X7" s="24">
        <v>846.88</v>
      </c>
      <c r="Y7" s="24" t="s">
        <v>102</v>
      </c>
      <c r="Z7" s="24" t="s">
        <v>102</v>
      </c>
      <c r="AA7" s="24" t="s">
        <v>102</v>
      </c>
      <c r="AB7" s="24">
        <v>111.49</v>
      </c>
      <c r="AC7" s="24">
        <v>101.23</v>
      </c>
      <c r="AD7" s="24" t="s">
        <v>102</v>
      </c>
      <c r="AE7" s="24" t="s">
        <v>102</v>
      </c>
      <c r="AF7" s="24" t="s">
        <v>102</v>
      </c>
      <c r="AG7" s="24">
        <v>105.5</v>
      </c>
      <c r="AH7" s="24">
        <v>106.35</v>
      </c>
      <c r="AI7" s="24">
        <v>104.44</v>
      </c>
      <c r="AJ7" s="24" t="s">
        <v>102</v>
      </c>
      <c r="AK7" s="24" t="s">
        <v>102</v>
      </c>
      <c r="AL7" s="24" t="s">
        <v>102</v>
      </c>
      <c r="AM7" s="24">
        <v>0</v>
      </c>
      <c r="AN7" s="24">
        <v>0</v>
      </c>
      <c r="AO7" s="24" t="s">
        <v>102</v>
      </c>
      <c r="AP7" s="24" t="s">
        <v>102</v>
      </c>
      <c r="AQ7" s="24" t="s">
        <v>102</v>
      </c>
      <c r="AR7" s="24">
        <v>145.43</v>
      </c>
      <c r="AS7" s="24">
        <v>129.88999999999999</v>
      </c>
      <c r="AT7" s="24">
        <v>124.06</v>
      </c>
      <c r="AU7" s="24" t="s">
        <v>102</v>
      </c>
      <c r="AV7" s="24" t="s">
        <v>102</v>
      </c>
      <c r="AW7" s="24" t="s">
        <v>102</v>
      </c>
      <c r="AX7" s="24">
        <v>49.28</v>
      </c>
      <c r="AY7" s="24">
        <v>47.47</v>
      </c>
      <c r="AZ7" s="24" t="s">
        <v>102</v>
      </c>
      <c r="BA7" s="24" t="s">
        <v>102</v>
      </c>
      <c r="BB7" s="24" t="s">
        <v>102</v>
      </c>
      <c r="BC7" s="24">
        <v>38.4</v>
      </c>
      <c r="BD7" s="24">
        <v>44.04</v>
      </c>
      <c r="BE7" s="24">
        <v>42.02</v>
      </c>
      <c r="BF7" s="24" t="s">
        <v>102</v>
      </c>
      <c r="BG7" s="24" t="s">
        <v>102</v>
      </c>
      <c r="BH7" s="24" t="s">
        <v>102</v>
      </c>
      <c r="BI7" s="24">
        <v>0</v>
      </c>
      <c r="BJ7" s="24">
        <v>0</v>
      </c>
      <c r="BK7" s="24" t="s">
        <v>102</v>
      </c>
      <c r="BL7" s="24" t="s">
        <v>102</v>
      </c>
      <c r="BM7" s="24" t="s">
        <v>102</v>
      </c>
      <c r="BN7" s="24">
        <v>900.82</v>
      </c>
      <c r="BO7" s="24">
        <v>839.21</v>
      </c>
      <c r="BP7" s="24">
        <v>785.1</v>
      </c>
      <c r="BQ7" s="24" t="s">
        <v>102</v>
      </c>
      <c r="BR7" s="24" t="s">
        <v>102</v>
      </c>
      <c r="BS7" s="24" t="s">
        <v>102</v>
      </c>
      <c r="BT7" s="24">
        <v>69.39</v>
      </c>
      <c r="BU7" s="24">
        <v>75.150000000000006</v>
      </c>
      <c r="BV7" s="24" t="s">
        <v>102</v>
      </c>
      <c r="BW7" s="24" t="s">
        <v>102</v>
      </c>
      <c r="BX7" s="24" t="s">
        <v>102</v>
      </c>
      <c r="BY7" s="24">
        <v>52.94</v>
      </c>
      <c r="BZ7" s="24">
        <v>52.05</v>
      </c>
      <c r="CA7" s="24">
        <v>56.93</v>
      </c>
      <c r="CB7" s="24" t="s">
        <v>102</v>
      </c>
      <c r="CC7" s="24" t="s">
        <v>102</v>
      </c>
      <c r="CD7" s="24" t="s">
        <v>102</v>
      </c>
      <c r="CE7" s="24">
        <v>335.26</v>
      </c>
      <c r="CF7" s="24">
        <v>291.86</v>
      </c>
      <c r="CG7" s="24" t="s">
        <v>102</v>
      </c>
      <c r="CH7" s="24" t="s">
        <v>102</v>
      </c>
      <c r="CI7" s="24" t="s">
        <v>102</v>
      </c>
      <c r="CJ7" s="24">
        <v>303.27999999999997</v>
      </c>
      <c r="CK7" s="24">
        <v>301.86</v>
      </c>
      <c r="CL7" s="24">
        <v>271.14999999999998</v>
      </c>
      <c r="CM7" s="24" t="s">
        <v>102</v>
      </c>
      <c r="CN7" s="24" t="s">
        <v>102</v>
      </c>
      <c r="CO7" s="24" t="s">
        <v>102</v>
      </c>
      <c r="CP7" s="24">
        <v>38.24</v>
      </c>
      <c r="CQ7" s="24">
        <v>37.39</v>
      </c>
      <c r="CR7" s="24" t="s">
        <v>102</v>
      </c>
      <c r="CS7" s="24" t="s">
        <v>102</v>
      </c>
      <c r="CT7" s="24" t="s">
        <v>102</v>
      </c>
      <c r="CU7" s="24">
        <v>52.35</v>
      </c>
      <c r="CV7" s="24">
        <v>46.25</v>
      </c>
      <c r="CW7" s="24">
        <v>49.87</v>
      </c>
      <c r="CX7" s="24" t="s">
        <v>102</v>
      </c>
      <c r="CY7" s="24" t="s">
        <v>102</v>
      </c>
      <c r="CZ7" s="24" t="s">
        <v>102</v>
      </c>
      <c r="DA7" s="24">
        <v>88.97</v>
      </c>
      <c r="DB7" s="24">
        <v>88.56</v>
      </c>
      <c r="DC7" s="24" t="s">
        <v>102</v>
      </c>
      <c r="DD7" s="24" t="s">
        <v>102</v>
      </c>
      <c r="DE7" s="24" t="s">
        <v>102</v>
      </c>
      <c r="DF7" s="24">
        <v>84.39</v>
      </c>
      <c r="DG7" s="24">
        <v>83.96</v>
      </c>
      <c r="DH7" s="24">
        <v>87.54</v>
      </c>
      <c r="DI7" s="24" t="s">
        <v>102</v>
      </c>
      <c r="DJ7" s="24" t="s">
        <v>102</v>
      </c>
      <c r="DK7" s="24" t="s">
        <v>102</v>
      </c>
      <c r="DL7" s="24">
        <v>45.63</v>
      </c>
      <c r="DM7" s="24">
        <v>47.16</v>
      </c>
      <c r="DN7" s="24" t="s">
        <v>102</v>
      </c>
      <c r="DO7" s="24" t="s">
        <v>102</v>
      </c>
      <c r="DP7" s="24" t="s">
        <v>102</v>
      </c>
      <c r="DQ7" s="24">
        <v>25.19</v>
      </c>
      <c r="DR7" s="24">
        <v>25.46</v>
      </c>
      <c r="DS7" s="24">
        <v>28.42</v>
      </c>
      <c r="DT7" s="24" t="s">
        <v>102</v>
      </c>
      <c r="DU7" s="24" t="s">
        <v>102</v>
      </c>
      <c r="DV7" s="24" t="s">
        <v>102</v>
      </c>
      <c r="DW7" s="24">
        <v>0</v>
      </c>
      <c r="DX7" s="24">
        <v>0</v>
      </c>
      <c r="DY7" s="24" t="s">
        <v>102</v>
      </c>
      <c r="DZ7" s="24" t="s">
        <v>102</v>
      </c>
      <c r="EA7" s="24" t="s">
        <v>102</v>
      </c>
      <c r="EB7" s="24">
        <v>0</v>
      </c>
      <c r="EC7" s="24">
        <v>0.19</v>
      </c>
      <c r="ED7" s="24">
        <v>0.08</v>
      </c>
      <c r="EE7" s="24" t="s">
        <v>102</v>
      </c>
      <c r="EF7" s="24" t="s">
        <v>102</v>
      </c>
      <c r="EG7" s="24" t="s">
        <v>102</v>
      </c>
      <c r="EH7" s="24">
        <v>0</v>
      </c>
      <c r="EI7" s="24">
        <v>0</v>
      </c>
      <c r="EJ7" s="24" t="s">
        <v>102</v>
      </c>
      <c r="EK7" s="24" t="s">
        <v>102</v>
      </c>
      <c r="EL7" s="24" t="s">
        <v>102</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L20017@town.tobe.ehime.jp</cp:lastModifiedBy>
  <cp:lastPrinted>2025-02-26T06:29:23Z</cp:lastPrinted>
  <dcterms:created xsi:type="dcterms:W3CDTF">2025-01-24T07:20:24Z</dcterms:created>
  <dcterms:modified xsi:type="dcterms:W3CDTF">2025-03-02T23:45:48Z</dcterms:modified>
  <cp:category/>
</cp:coreProperties>
</file>