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2　財政係\公営企業に係る経営比較分析表\R5\"/>
    </mc:Choice>
  </mc:AlternateContent>
  <workbookProtection workbookAlgorithmName="SHA-512" workbookHashValue="G/1HtT+AGX34zavsIxs3fg5YXgJPuVJ6IJ0eMl+VqIbcSB9Q6Z5MyyB/6v9DcyQ0/tto6lrwle/hrvM7xwspRA==" workbookSaltValue="vZXKqS2nOg8WVsDhrlyB9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<sst xmlns="http://schemas.openxmlformats.org/spreadsheetml/2006/main" count="231" uniqueCount="116">
  <si>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</si>
  <si>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</si>
  <si>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</si>
  <si>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</si>
  <si>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</si>
  <si>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</si>
  <si>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</si>
  <si>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</si>
  <si>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</si>
  <si>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</si>
  <si>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</si>
  <si>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</si>
  <si>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</si>
  <si>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</si>
  <si>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</si>
  <si>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</si>
  <si>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</si>
  <si>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</si>
  <si>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</si>
  <si>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</si>
  <si>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</si>
  <si>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</si>
  <si>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</si>
  <si>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</si>
  <si>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</si>
  <si>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</si>
  <si>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</si>
  <si>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</si>
  <si>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</si>
  <si>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</si>
  <si>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</si>
  <si>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</si>
  <si>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</si>
  <si>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</si>
  <si>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</si>
  <si>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</si>
  <si>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</si>
  <si>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</si>
  <si>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</si>
  <si>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</si>
  <si>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</si>
  <si>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</si>
  <si>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</si>
  <si>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</si>
  <si>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</si>
  <si>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</si>
  <si>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</si>
  <si>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</si>
  <si>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</si>
  <si>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</si>
  <si>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</si>
  <si>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</si>
  <si>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</si>
  <si>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</si>
  <si>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</si>
  <si>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</si>
  <si>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</si>
  <si>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</si>
  <si>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</si>
  <si>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</si>
  <si>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</si>
  <si>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</si>
  <si>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</si>
  <si>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</si>
  <si>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</si>
  <si>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</si>
  <si>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</si>
  <si>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</si>
  <si>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</si>
  <si>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</si>
  <si>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</si>
  <si>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</si>
  <si>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</si>
  <si>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</si>
  <si>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</si>
  <si>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</si>
  <si>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</si>
  <si>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</si>
  <si>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</si>
  <si>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</si>
  <si>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</si>
  <si>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</si>
  <si>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</si>
  <si>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</si>
  <si>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</si>
  <si>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</si>
  <si>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</si>
  <si>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</si>
  <si>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</si>
  <si>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</si>
  <si>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</si>
  <si>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</si>
  <si>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</si>
  <si>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</si>
  <si>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</si>
  <si>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砥部町</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</si>
  <si>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</si>
  <si>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</si>
  <si>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</si>
  <si>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</si>
  <si>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</si>
  <si>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</si>
  <si>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</si>
  <si>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</si>
  <si>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</si>
  <si>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</si>
  <si>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</si>
  <si>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</si>
  <si>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</si>
  <si>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</si>
  <si>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</si>
  <si>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</si>
  <si>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</si>
  <si>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供用開始から１０年余りであるが、管渠等について目立った老朽もなく、更新実績もないため、数値に表れていない。引き続き下水道ストックマネジメント計画に基づき、腐食の恐れのある箇所の管渠点検を実施し、適正な管理を実施していく。
　また、供用から１０年経過したあたりから主要な機器類の修繕が増加傾向にある。このことから、非常時への対応策の一つとして、稼働時間が長く広域の処理範囲を受け持つ主要マンホールポンプの予備機を購入し、不測の事態に備えるなどの対策を実施した。</t>
    <rPh sb="1" eb="3">
      <t>キョウヨウ</t>
    </rPh>
    <rPh sb="3" eb="5">
      <t>カイシ</t>
    </rPh>
    <rPh sb="9" eb="10">
      <t>ネン</t>
    </rPh>
    <rPh sb="10" eb="11">
      <t>アマ</t>
    </rPh>
    <rPh sb="17" eb="20">
      <t>カンキョトウ</t>
    </rPh>
    <rPh sb="24" eb="26">
      <t>メダ</t>
    </rPh>
    <rPh sb="28" eb="30">
      <t>ロウキュウ</t>
    </rPh>
    <rPh sb="34" eb="38">
      <t>コウシンジッセキ</t>
    </rPh>
    <rPh sb="44" eb="46">
      <t>スウチ</t>
    </rPh>
    <rPh sb="47" eb="48">
      <t>アラワ</t>
    </rPh>
    <rPh sb="54" eb="55">
      <t>ヒ</t>
    </rPh>
    <rPh sb="56" eb="57">
      <t>ツヅ</t>
    </rPh>
    <rPh sb="58" eb="61">
      <t>ゲスイドウ</t>
    </rPh>
    <rPh sb="71" eb="73">
      <t>ケイカク</t>
    </rPh>
    <rPh sb="74" eb="75">
      <t>モト</t>
    </rPh>
    <rPh sb="78" eb="80">
      <t>フショク</t>
    </rPh>
    <rPh sb="81" eb="82">
      <t>オソ</t>
    </rPh>
    <rPh sb="86" eb="88">
      <t>カショ</t>
    </rPh>
    <rPh sb="89" eb="93">
      <t>カンキョテンケン</t>
    </rPh>
    <rPh sb="94" eb="96">
      <t>ジッシ</t>
    </rPh>
    <rPh sb="98" eb="100">
      <t>テキセイ</t>
    </rPh>
    <rPh sb="101" eb="103">
      <t>カンリ</t>
    </rPh>
    <rPh sb="104" eb="106">
      <t>ジッシ</t>
    </rPh>
    <rPh sb="116" eb="118">
      <t>キョウヨウ</t>
    </rPh>
    <rPh sb="122" eb="123">
      <t>ネン</t>
    </rPh>
    <rPh sb="123" eb="125">
      <t>ケイカ</t>
    </rPh>
    <rPh sb="132" eb="134">
      <t>シュヨウ</t>
    </rPh>
    <rPh sb="135" eb="138">
      <t>キキルイ</t>
    </rPh>
    <rPh sb="139" eb="141">
      <t>シュウゼン</t>
    </rPh>
    <rPh sb="142" eb="146">
      <t>ゾウカケイコウ</t>
    </rPh>
    <rPh sb="164" eb="165">
      <t>サク</t>
    </rPh>
    <rPh sb="166" eb="167">
      <t>ヒト</t>
    </rPh>
    <rPh sb="172" eb="174">
      <t>カドウ</t>
    </rPh>
    <rPh sb="174" eb="176">
      <t>ジカン</t>
    </rPh>
    <rPh sb="177" eb="178">
      <t>ナガ</t>
    </rPh>
    <rPh sb="179" eb="181">
      <t>コウイキ</t>
    </rPh>
    <rPh sb="182" eb="186">
      <t>ショリハンイ</t>
    </rPh>
    <rPh sb="187" eb="188">
      <t>ウ</t>
    </rPh>
    <rPh sb="189" eb="190">
      <t>モ</t>
    </rPh>
    <rPh sb="191" eb="193">
      <t>シュヨウ</t>
    </rPh>
    <rPh sb="202" eb="205">
      <t>ヨビキ</t>
    </rPh>
    <rPh sb="206" eb="208">
      <t>コウニュウ</t>
    </rPh>
    <rPh sb="210" eb="212">
      <t>フソク</t>
    </rPh>
    <rPh sb="213" eb="215">
      <t>ジタイ</t>
    </rPh>
    <rPh sb="216" eb="217">
      <t>ソナ</t>
    </rPh>
    <rPh sb="222" eb="224">
      <t>タイサク</t>
    </rPh>
    <rPh sb="225" eb="227">
      <t>ジッシ</t>
    </rPh>
    <phoneticPr fontId="4"/>
  </si>
  <si>
    <r>
      <rPr>
        <b/>
        <sz val="10"/>
        <color theme="1"/>
        <rFont val="ＭＳ ゴシック"/>
        <family val="3"/>
        <charset val="128"/>
      </rPr>
      <t>①経常収支比率について</t>
    </r>
    <r>
      <rPr>
        <sz val="10"/>
        <color theme="1"/>
        <rFont val="ＭＳ ゴシック"/>
        <family val="3"/>
        <charset val="128"/>
      </rPr>
      <t xml:space="preserve">
　経常収支比率は100％を超えているが、下水道の使用料収入だけでは、すべての経費（処理場費及び人件費）を賄うことができないため、不足する経費の最小限として一般会計からの繰入を行っている。
</t>
    </r>
    <r>
      <rPr>
        <b/>
        <sz val="10"/>
        <color theme="1"/>
        <rFont val="ＭＳ ゴシック"/>
        <family val="3"/>
        <charset val="128"/>
      </rPr>
      <t>②累積欠損金比率について</t>
    </r>
    <r>
      <rPr>
        <sz val="10"/>
        <color theme="1"/>
        <rFont val="ＭＳ ゴシック"/>
        <family val="3"/>
        <charset val="128"/>
      </rPr>
      <t xml:space="preserve">
　経営不足分は、一般会計からの繰入金で補てんしているため、累積欠損金は発生していない。
</t>
    </r>
    <r>
      <rPr>
        <b/>
        <sz val="10"/>
        <color theme="1"/>
        <rFont val="ＭＳ ゴシック"/>
        <family val="3"/>
        <charset val="128"/>
      </rPr>
      <t>③流動比率について</t>
    </r>
    <r>
      <rPr>
        <sz val="10"/>
        <color theme="1"/>
        <rFont val="ＭＳ ゴシック"/>
        <family val="3"/>
        <charset val="128"/>
      </rPr>
      <t xml:space="preserve">
　類似団体と比較しても平均値を超えているが、流動負債のほとんどが企業債の償還に係るものであり、償還金も年々増加しているため、経営に影響が出ないよう一定資金の確保に努めている。
</t>
    </r>
    <r>
      <rPr>
        <b/>
        <sz val="10"/>
        <color theme="1"/>
        <rFont val="ＭＳ ゴシック"/>
        <family val="3"/>
        <charset val="128"/>
      </rPr>
      <t>④企業債残高対事業規模比率</t>
    </r>
    <r>
      <rPr>
        <sz val="10"/>
        <color theme="1"/>
        <rFont val="ＭＳ ゴシック"/>
        <family val="3"/>
        <charset val="128"/>
      </rPr>
      <t xml:space="preserve">
　企業債の償還に係る経費を一般会計からの繰入金で賄っているため、比率は０となっている。
</t>
    </r>
    <r>
      <rPr>
        <b/>
        <sz val="10"/>
        <color theme="1"/>
        <rFont val="ＭＳ ゴシック"/>
        <family val="3"/>
        <charset val="128"/>
      </rPr>
      <t>⑤経費回収率について</t>
    </r>
    <r>
      <rPr>
        <sz val="10"/>
        <color theme="1"/>
        <rFont val="ＭＳ ゴシック"/>
        <family val="3"/>
        <charset val="128"/>
      </rPr>
      <t xml:space="preserve">
　使用料収入は、下水道の普及に併せて増加している。一方で、処理場経費（突発的な修繕工事等）も増加傾向にあるため、経費回収率は伸びていない。近年の燃料価格の高騰も要因の一つである。
</t>
    </r>
    <r>
      <rPr>
        <b/>
        <sz val="10"/>
        <color theme="1"/>
        <rFont val="ＭＳ ゴシック"/>
        <family val="3"/>
        <charset val="128"/>
      </rPr>
      <t>⑥汚水処理原価について</t>
    </r>
    <r>
      <rPr>
        <sz val="10"/>
        <color theme="1"/>
        <rFont val="ＭＳ ゴシック"/>
        <family val="3"/>
        <charset val="128"/>
      </rPr>
      <t xml:space="preserve">
　現在も整備途中であり、投入コストに見合った収入が得られないため、比率が高くなっている。
</t>
    </r>
    <r>
      <rPr>
        <b/>
        <sz val="10"/>
        <color theme="1"/>
        <rFont val="ＭＳ ゴシック"/>
        <family val="3"/>
        <charset val="128"/>
      </rPr>
      <t>⑦施設利用率について</t>
    </r>
    <r>
      <rPr>
        <sz val="10"/>
        <color theme="1"/>
        <rFont val="ＭＳ ゴシック"/>
        <family val="3"/>
        <charset val="128"/>
      </rPr>
      <t xml:space="preserve">
　効率的な整備の実施、更なる接続率の向上を目標に引続き普及促進活動を展開していく。
</t>
    </r>
    <r>
      <rPr>
        <b/>
        <sz val="10"/>
        <color theme="1"/>
        <rFont val="ＭＳ ゴシック"/>
        <family val="3"/>
        <charset val="128"/>
      </rPr>
      <t>⑧水洗化率について</t>
    </r>
    <r>
      <rPr>
        <sz val="10"/>
        <color theme="1"/>
        <rFont val="ＭＳ ゴシック"/>
        <family val="3"/>
        <charset val="128"/>
      </rPr>
      <t xml:space="preserve">
　下水道処理区域内においては更なる接続推進を、未普及区域においては合併浄化槽への転換を図る。
</t>
    </r>
    <rPh sb="1" eb="7">
      <t>ケイジョウシュウシヒリツ</t>
    </rPh>
    <rPh sb="13" eb="19">
      <t>ケイジョウシュウシヒリツ</t>
    </rPh>
    <rPh sb="25" eb="26">
      <t>コ</t>
    </rPh>
    <rPh sb="32" eb="35">
      <t>ゲスイドウ</t>
    </rPh>
    <rPh sb="36" eb="41">
      <t>シヨウリョウシュウニュウ</t>
    </rPh>
    <rPh sb="50" eb="52">
      <t>ケイヒ</t>
    </rPh>
    <rPh sb="53" eb="57">
      <t>ショリジョウヒ</t>
    </rPh>
    <rPh sb="57" eb="58">
      <t>オヨ</t>
    </rPh>
    <rPh sb="59" eb="62">
      <t>ジンケンヒ</t>
    </rPh>
    <rPh sb="64" eb="65">
      <t>マカナ</t>
    </rPh>
    <rPh sb="76" eb="78">
      <t>フソク</t>
    </rPh>
    <rPh sb="80" eb="82">
      <t>ケイヒ</t>
    </rPh>
    <rPh sb="83" eb="86">
      <t>サイショウゲン</t>
    </rPh>
    <rPh sb="89" eb="93">
      <t>イッパンカイケイ</t>
    </rPh>
    <rPh sb="96" eb="98">
      <t>クリイレ</t>
    </rPh>
    <rPh sb="99" eb="100">
      <t>オコナ</t>
    </rPh>
    <rPh sb="107" eb="114">
      <t>ルイセキケッソンキンヒリツ</t>
    </rPh>
    <rPh sb="120" eb="125">
      <t>ケイエイフソクブン</t>
    </rPh>
    <rPh sb="127" eb="131">
      <t>イッパンカイケイ</t>
    </rPh>
    <rPh sb="134" eb="137">
      <t>クリイレキン</t>
    </rPh>
    <rPh sb="138" eb="139">
      <t>ホ</t>
    </rPh>
    <rPh sb="148" eb="153">
      <t>ルイセキケッソンキン</t>
    </rPh>
    <rPh sb="154" eb="156">
      <t>ハッセイ</t>
    </rPh>
    <rPh sb="164" eb="168">
      <t>リュウドウヒリツ</t>
    </rPh>
    <rPh sb="174" eb="178">
      <t>ルイジダンタイ</t>
    </rPh>
    <rPh sb="179" eb="181">
      <t>ヒカク</t>
    </rPh>
    <rPh sb="184" eb="187">
      <t>ヘイキンチ</t>
    </rPh>
    <rPh sb="188" eb="189">
      <t>コ</t>
    </rPh>
    <rPh sb="195" eb="199">
      <t>リュウドウフサイ</t>
    </rPh>
    <rPh sb="205" eb="208">
      <t>キギョウサイ</t>
    </rPh>
    <rPh sb="209" eb="211">
      <t>ショウカン</t>
    </rPh>
    <rPh sb="212" eb="213">
      <t>カカ</t>
    </rPh>
    <rPh sb="220" eb="223">
      <t>ショウカンキン</t>
    </rPh>
    <rPh sb="224" eb="226">
      <t>ネンネン</t>
    </rPh>
    <rPh sb="226" eb="228">
      <t>ゾウカ</t>
    </rPh>
    <rPh sb="235" eb="237">
      <t>ケイエイ</t>
    </rPh>
    <rPh sb="238" eb="240">
      <t>エイキョウ</t>
    </rPh>
    <rPh sb="241" eb="242">
      <t>デ</t>
    </rPh>
    <rPh sb="246" eb="250">
      <t>イッテイシキン</t>
    </rPh>
    <rPh sb="251" eb="253">
      <t>カクホ</t>
    </rPh>
    <rPh sb="254" eb="255">
      <t>ツト</t>
    </rPh>
    <rPh sb="262" eb="267">
      <t>キギョウサイザンダカ</t>
    </rPh>
    <rPh sb="267" eb="268">
      <t>タイ</t>
    </rPh>
    <rPh sb="268" eb="274">
      <t>ジギョウキボヒリツ</t>
    </rPh>
    <rPh sb="276" eb="279">
      <t>キギョウサイ</t>
    </rPh>
    <rPh sb="280" eb="282">
      <t>ショウカン</t>
    </rPh>
    <rPh sb="283" eb="284">
      <t>カカ</t>
    </rPh>
    <rPh sb="285" eb="287">
      <t>ケイヒ</t>
    </rPh>
    <rPh sb="288" eb="292">
      <t>イッパンカイケイ</t>
    </rPh>
    <rPh sb="295" eb="298">
      <t>クリイレキン</t>
    </rPh>
    <rPh sb="299" eb="300">
      <t>マカナ</t>
    </rPh>
    <rPh sb="307" eb="309">
      <t>ヒリツ</t>
    </rPh>
    <rPh sb="320" eb="325">
      <t>ケイヒカイシュウリツ</t>
    </rPh>
    <rPh sb="331" eb="336">
      <t>シヨウリョウシュウニュウ</t>
    </rPh>
    <rPh sb="338" eb="341">
      <t>ゲスイドウ</t>
    </rPh>
    <rPh sb="342" eb="344">
      <t>フキュウ</t>
    </rPh>
    <rPh sb="345" eb="346">
      <t>アワ</t>
    </rPh>
    <rPh sb="348" eb="350">
      <t>ゾウカ</t>
    </rPh>
    <rPh sb="355" eb="357">
      <t>イッポウ</t>
    </rPh>
    <rPh sb="359" eb="364">
      <t>ショリジョウケイヒ</t>
    </rPh>
    <rPh sb="365" eb="368">
      <t>トッパツテキ</t>
    </rPh>
    <rPh sb="369" eb="374">
      <t>シュウゼンコウジトウ</t>
    </rPh>
    <rPh sb="386" eb="391">
      <t>ケイヒカイシュウリツ</t>
    </rPh>
    <rPh sb="392" eb="393">
      <t>ノ</t>
    </rPh>
    <rPh sb="399" eb="401">
      <t>キンネン</t>
    </rPh>
    <rPh sb="465" eb="467">
      <t>ヒリツ</t>
    </rPh>
    <rPh sb="468" eb="469">
      <t>タカ</t>
    </rPh>
    <rPh sb="478" eb="483">
      <t>シセツリヨウリツ</t>
    </rPh>
    <rPh sb="489" eb="492">
      <t>コウリツテキ</t>
    </rPh>
    <rPh sb="493" eb="495">
      <t>セイビ</t>
    </rPh>
    <rPh sb="496" eb="498">
      <t>ジッシ</t>
    </rPh>
    <rPh sb="499" eb="500">
      <t>サラ</t>
    </rPh>
    <rPh sb="502" eb="505">
      <t>セツゾクリツ</t>
    </rPh>
    <rPh sb="506" eb="508">
      <t>コウジョウ</t>
    </rPh>
    <rPh sb="509" eb="511">
      <t>モクヒョウ</t>
    </rPh>
    <rPh sb="512" eb="514">
      <t>ヒキツヅ</t>
    </rPh>
    <rPh sb="515" eb="519">
      <t>フキュウソクシン</t>
    </rPh>
    <rPh sb="519" eb="521">
      <t>カツドウ</t>
    </rPh>
    <rPh sb="531" eb="535">
      <t>スイセンカリツ</t>
    </rPh>
    <rPh sb="541" eb="549">
      <t>ゲスイドウショリクイキナイ</t>
    </rPh>
    <rPh sb="554" eb="555">
      <t>サラ</t>
    </rPh>
    <rPh sb="557" eb="561">
      <t>セツゾクスイシン</t>
    </rPh>
    <rPh sb="563" eb="568">
      <t>ミフキュウクイキ</t>
    </rPh>
    <rPh sb="573" eb="578">
      <t>ガッペイジョウカソウ</t>
    </rPh>
    <rPh sb="580" eb="582">
      <t>テンカン</t>
    </rPh>
    <rPh sb="583" eb="584">
      <t>ハカ</t>
    </rPh>
    <phoneticPr fontId="4"/>
  </si>
  <si>
    <t>　１０年概成に向けた効率的な汚水処理整備を推進するため、令和８年度までに都市計画区域内の普及を目標に事業を展開している。このことから、事業拡大とともに借入する企業債も同様に増加している。
　当町の全体計画で示す整備区域が完了するまでには多くの時間と資金が必要となり、財政を圧迫していくことが予想される。また、今後の人口減少、空き家の増加なども踏まえ、将来への負担が増加しないよう検討していく必要がある。
　以上のことから、次年度以降において、下水道事業審議会等で整備計画を見直し、結果として全体計画、事業計画及び経営戦略の改定等に反映されるよう、持続可能かつ長期を見据えた事業展開が重要となる。</t>
    <rPh sb="67" eb="69">
      <t>ジギョウ</t>
    </rPh>
    <rPh sb="69" eb="71">
      <t>カクダイ</t>
    </rPh>
    <rPh sb="75" eb="77">
      <t>カリイレ</t>
    </rPh>
    <rPh sb="79" eb="81">
      <t>キギョウ</t>
    </rPh>
    <rPh sb="81" eb="82">
      <t>サイ</t>
    </rPh>
    <rPh sb="83" eb="85">
      <t>ドウヨウ</t>
    </rPh>
    <rPh sb="86" eb="88">
      <t>ゾウカ</t>
    </rPh>
    <rPh sb="95" eb="97">
      <t>トウチョウ</t>
    </rPh>
    <rPh sb="98" eb="102">
      <t>ゼンタイケイカク</t>
    </rPh>
    <rPh sb="103" eb="104">
      <t>シメ</t>
    </rPh>
    <rPh sb="105" eb="109">
      <t>セイビクイキ</t>
    </rPh>
    <rPh sb="110" eb="112">
      <t>カンリョウ</t>
    </rPh>
    <rPh sb="118" eb="119">
      <t>オオ</t>
    </rPh>
    <rPh sb="121" eb="123">
      <t>ジカン</t>
    </rPh>
    <rPh sb="124" eb="126">
      <t>シキン</t>
    </rPh>
    <rPh sb="127" eb="129">
      <t>ヒツヨウ</t>
    </rPh>
    <rPh sb="133" eb="135">
      <t>ザイセイ</t>
    </rPh>
    <rPh sb="136" eb="138">
      <t>アッパク</t>
    </rPh>
    <rPh sb="145" eb="147">
      <t>ヨソウ</t>
    </rPh>
    <rPh sb="154" eb="156">
      <t>コンゴ</t>
    </rPh>
    <rPh sb="157" eb="161">
      <t>ジンコウゲンショウ</t>
    </rPh>
    <rPh sb="162" eb="163">
      <t>ア</t>
    </rPh>
    <rPh sb="164" eb="165">
      <t>ヤ</t>
    </rPh>
    <rPh sb="166" eb="168">
      <t>ゾウカ</t>
    </rPh>
    <rPh sb="171" eb="172">
      <t>フ</t>
    </rPh>
    <rPh sb="175" eb="177">
      <t>ショウライ</t>
    </rPh>
    <rPh sb="203" eb="205">
      <t>イジョウ</t>
    </rPh>
    <rPh sb="211" eb="216">
      <t>ジネンドイコウ</t>
    </rPh>
    <rPh sb="221" eb="230">
      <t>ゲスイドウジギョウシンギカイトウ</t>
    </rPh>
    <rPh sb="231" eb="235">
      <t>セイビケイカク</t>
    </rPh>
    <rPh sb="236" eb="238">
      <t>ミナオ</t>
    </rPh>
    <rPh sb="240" eb="242">
      <t>ケッカ</t>
    </rPh>
    <rPh sb="245" eb="249">
      <t>ゼンタイケイカク</t>
    </rPh>
    <rPh sb="250" eb="254">
      <t>ジギョウケイカク</t>
    </rPh>
    <rPh sb="254" eb="255">
      <t>オヨ</t>
    </rPh>
    <rPh sb="256" eb="260">
      <t>ケイエイセンリャク</t>
    </rPh>
    <rPh sb="261" eb="264">
      <t>カイテイトウ</t>
    </rPh>
    <rPh sb="265" eb="267">
      <t>ハンエイ</t>
    </rPh>
    <rPh sb="273" eb="277">
      <t>ジゾクカノウ</t>
    </rPh>
    <rPh sb="279" eb="281">
      <t>チョウキ</t>
    </rPh>
    <rPh sb="282" eb="284">
      <t>ミス</t>
    </rPh>
    <rPh sb="286" eb="288">
      <t>ジギョウ</t>
    </rPh>
    <rPh sb="288" eb="290">
      <t>テンカイ</t>
    </rPh>
    <rPh sb="291" eb="293">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</si>
</sst>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B3-421B-A908-4747F27C973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0.28999999999999998</c:v>
                </c:pt>
                <c:pt idx="1">
                  <c:v>7.0000000000000007E-2</c:v>
                </c:pt>
                <c:pt idx="2">
                  <c:v>0.03</c:v>
                </c:pt>
                <c:pt idx="3">
                  <c:v>0.05</c:v>
                </c:pt>
                <c:pt idx="4">
                  <c:v>0.08</c:v>
                </c:pt>
              </c:numCache>
            </c:numRef>
          </c:val>
          <c:smooth val="0"/>
          <c:extLst>
            <c:ext xmlns:c16="http://schemas.microsoft.com/office/drawing/2014/chart" uri="{C3380CC4-5D6E-409C-BE32-E72D297353CC}">
              <c16:uniqueId val="{00000001-00B3-421B-A908-4747F27C973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38.04</c:v>
                </c:pt>
                <c:pt idx="1">
                  <c:v>41.81</c:v>
                </c:pt>
                <c:pt idx="2">
                  <c:v>44.35</c:v>
                </c:pt>
                <c:pt idx="3">
                  <c:v>45.46</c:v>
                </c:pt>
                <c:pt idx="4">
                  <c:v>46.42</c:v>
                </c:pt>
              </c:numCache>
            </c:numRef>
          </c:val>
          <c:extLst>
            <c:ext xmlns:c16="http://schemas.microsoft.com/office/drawing/2014/chart" uri="{C3380CC4-5D6E-409C-BE32-E72D297353CC}">
              <c16:uniqueId val="{00000000-00D7-4927-8C7B-807AB02DA22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38.04</c:v>
                </c:pt>
                <c:pt idx="1">
                  <c:v>41.81</c:v>
                </c:pt>
                <c:pt idx="2">
                  <c:v>44.35</c:v>
                </c:pt>
                <c:pt idx="3">
                  <c:v>45.46</c:v>
                </c:pt>
                <c:pt idx="4">
                  <c:v>46.42</c:v>
                </c:pt>
              </c:numCache>
            </c:numRef>
          </c:val>
          <c:smooth val="0"/>
          <c:extLst>
            <c:ext xmlns:c16="http://schemas.microsoft.com/office/drawing/2014/chart" uri="{C3380CC4-5D6E-409C-BE32-E72D297353CC}">
              <c16:uniqueId val="{00000001-00D7-4927-8C7B-807AB02DA22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65.66</c:v>
                </c:pt>
                <c:pt idx="1">
                  <c:v>65.22</c:v>
                </c:pt>
                <c:pt idx="2">
                  <c:v>63.49</c:v>
                </c:pt>
                <c:pt idx="3">
                  <c:v>64.319999999999993</c:v>
                </c:pt>
                <c:pt idx="4">
                  <c:v>65.989999999999995</c:v>
                </c:pt>
              </c:numCache>
            </c:numRef>
          </c:val>
          <c:extLst>
            <c:ext xmlns:c16="http://schemas.microsoft.com/office/drawing/2014/chart" uri="{C3380CC4-5D6E-409C-BE32-E72D297353CC}">
              <c16:uniqueId val="{00000000-5C3E-4F82-A5F6-B9CF91AB78B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62.16</c:v>
                </c:pt>
                <c:pt idx="1">
                  <c:v>63.54</c:v>
                </c:pt>
                <c:pt idx="2">
                  <c:v>63.65</c:v>
                </c:pt>
                <c:pt idx="3">
                  <c:v>62.48</c:v>
                </c:pt>
                <c:pt idx="4">
                  <c:v>63.19</c:v>
                </c:pt>
              </c:numCache>
            </c:numRef>
          </c:val>
          <c:smooth val="0"/>
          <c:extLst>
            <c:ext xmlns:c16="http://schemas.microsoft.com/office/drawing/2014/chart" uri="{C3380CC4-5D6E-409C-BE32-E72D297353CC}">
              <c16:uniqueId val="{00000001-5C3E-4F82-A5F6-B9CF91AB78B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100.19</c:v>
                </c:pt>
                <c:pt idx="1">
                  <c:v>100.16</c:v>
                </c:pt>
                <c:pt idx="2">
                  <c:v>100.43</c:v>
                </c:pt>
                <c:pt idx="3">
                  <c:v>100.87</c:v>
                </c:pt>
                <c:pt idx="4">
                  <c:v>101.87</c:v>
                </c:pt>
              </c:numCache>
            </c:numRef>
          </c:val>
          <c:extLst>
            <c:ext xmlns:c16="http://schemas.microsoft.com/office/drawing/2014/chart" uri="{C3380CC4-5D6E-409C-BE32-E72D297353CC}">
              <c16:uniqueId val="{00000000-5BED-4969-87EF-7FD3E8FDD51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111.22</c:v>
                </c:pt>
                <c:pt idx="1">
                  <c:v>101.29</c:v>
                </c:pt>
                <c:pt idx="2">
                  <c:v>105.2</c:v>
                </c:pt>
                <c:pt idx="3">
                  <c:v>102.6</c:v>
                </c:pt>
                <c:pt idx="4">
                  <c:v>106.52</c:v>
                </c:pt>
              </c:numCache>
            </c:numRef>
          </c:val>
          <c:smooth val="0"/>
          <c:extLst>
            <c:ext xmlns:c16="http://schemas.microsoft.com/office/drawing/2014/chart" uri="{C3380CC4-5D6E-409C-BE32-E72D297353CC}">
              <c16:uniqueId val="{00000001-5BED-4969-87EF-7FD3E8FDD51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15.62</c:v>
                </c:pt>
                <c:pt idx="1">
                  <c:v>17.37</c:v>
                </c:pt>
                <c:pt idx="2">
                  <c:v>18.850000000000001</c:v>
                </c:pt>
                <c:pt idx="3">
                  <c:v>20.34</c:v>
                </c:pt>
                <c:pt idx="4">
                  <c:v>21.88</c:v>
                </c:pt>
              </c:numCache>
            </c:numRef>
          </c:val>
          <c:extLst>
            <c:ext xmlns:c16="http://schemas.microsoft.com/office/drawing/2014/chart" uri="{C3380CC4-5D6E-409C-BE32-E72D297353CC}">
              <c16:uniqueId val="{00000000-BE17-4A59-880F-AAAC0190531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5.1100000000000003</c:v>
                </c:pt>
                <c:pt idx="1">
                  <c:v>4.83</c:v>
                </c:pt>
                <c:pt idx="2">
                  <c:v>6.42</c:v>
                </c:pt>
                <c:pt idx="3">
                  <c:v>8.2799999999999994</c:v>
                </c:pt>
                <c:pt idx="4">
                  <c:v>10.66</c:v>
                </c:pt>
              </c:numCache>
            </c:numRef>
          </c:val>
          <c:smooth val="0"/>
          <c:extLst>
            <c:ext xmlns:c16="http://schemas.microsoft.com/office/drawing/2014/chart" uri="{C3380CC4-5D6E-409C-BE32-E72D297353CC}">
              <c16:uniqueId val="{00000001-BE17-4A59-880F-AAAC0190531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E5-453B-82DF-A3947051907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DE5-453B-82DF-A3947051907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18-4EB5-B2A4-DCED5861604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46.03</c:v>
                </c:pt>
                <c:pt idx="2">
                  <c:v>47.88</c:v>
                </c:pt>
                <c:pt idx="3">
                  <c:v>55.31</c:v>
                </c:pt>
                <c:pt idx="4">
                  <c:v>22.09</c:v>
                </c:pt>
              </c:numCache>
            </c:numRef>
          </c:val>
          <c:smooth val="0"/>
          <c:extLst>
            <c:ext xmlns:c16="http://schemas.microsoft.com/office/drawing/2014/chart" uri="{C3380CC4-5D6E-409C-BE32-E72D297353CC}">
              <c16:uniqueId val="{00000001-9818-4EB5-B2A4-DCED5861604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276.01</c:v>
                </c:pt>
                <c:pt idx="1">
                  <c:v>271.25</c:v>
                </c:pt>
                <c:pt idx="2">
                  <c:v>240.42</c:v>
                </c:pt>
                <c:pt idx="3">
                  <c:v>167.25</c:v>
                </c:pt>
                <c:pt idx="4">
                  <c:v>177.68</c:v>
                </c:pt>
              </c:numCache>
            </c:numRef>
          </c:val>
          <c:extLst>
            <c:ext xmlns:c16="http://schemas.microsoft.com/office/drawing/2014/chart" uri="{C3380CC4-5D6E-409C-BE32-E72D297353CC}">
              <c16:uniqueId val="{00000000-0491-4B6C-BF9D-E821F5716DC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143.5</c:v>
                </c:pt>
                <c:pt idx="1">
                  <c:v>159.65</c:v>
                </c:pt>
                <c:pt idx="2">
                  <c:v>151.49</c:v>
                </c:pt>
                <c:pt idx="3">
                  <c:v>123.63</c:v>
                </c:pt>
                <c:pt idx="4">
                  <c:v>136.09</c:v>
                </c:pt>
              </c:numCache>
            </c:numRef>
          </c:val>
          <c:smooth val="0"/>
          <c:extLst>
            <c:ext xmlns:c16="http://schemas.microsoft.com/office/drawing/2014/chart" uri="{C3380CC4-5D6E-409C-BE32-E72D297353CC}">
              <c16:uniqueId val="{00000001-0491-4B6C-BF9D-E821F5716DC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15-494A-A712-7F9A7FC7D5D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1677.13</c:v>
                </c:pt>
                <c:pt idx="1">
                  <c:v>2154.8200000000002</c:v>
                </c:pt>
                <c:pt idx="2">
                  <c:v>2103.92</c:v>
                </c:pt>
                <c:pt idx="3">
                  <c:v>2411.29</c:v>
                </c:pt>
                <c:pt idx="4">
                  <c:v>3637.99</c:v>
                </c:pt>
              </c:numCache>
            </c:numRef>
          </c:val>
          <c:smooth val="0"/>
          <c:extLst>
            <c:ext xmlns:c16="http://schemas.microsoft.com/office/drawing/2014/chart" uri="{C3380CC4-5D6E-409C-BE32-E72D297353CC}">
              <c16:uniqueId val="{00000001-8C15-494A-A712-7F9A7FC7D5D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81.78</c:v>
                </c:pt>
                <c:pt idx="1">
                  <c:v>76.06</c:v>
                </c:pt>
                <c:pt idx="2">
                  <c:v>80.45</c:v>
                </c:pt>
                <c:pt idx="3">
                  <c:v>78.290000000000006</c:v>
                </c:pt>
                <c:pt idx="4">
                  <c:v>61.63</c:v>
                </c:pt>
              </c:numCache>
            </c:numRef>
          </c:val>
          <c:extLst>
            <c:ext xmlns:c16="http://schemas.microsoft.com/office/drawing/2014/chart" uri="{C3380CC4-5D6E-409C-BE32-E72D297353CC}">
              <c16:uniqueId val="{00000000-8767-4BAA-AF03-353C337A4DF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67.37</c:v>
                </c:pt>
                <c:pt idx="1">
                  <c:v>73.63</c:v>
                </c:pt>
                <c:pt idx="2">
                  <c:v>83.47</c:v>
                </c:pt>
                <c:pt idx="3">
                  <c:v>79.77</c:v>
                </c:pt>
                <c:pt idx="4">
                  <c:v>86.76</c:v>
                </c:pt>
              </c:numCache>
            </c:numRef>
          </c:val>
          <c:smooth val="0"/>
          <c:extLst>
            <c:ext xmlns:c16="http://schemas.microsoft.com/office/drawing/2014/chart" uri="{C3380CC4-5D6E-409C-BE32-E72D297353CC}">
              <c16:uniqueId val="{00000001-8767-4BAA-AF03-353C337A4DF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228.33</c:v>
                </c:pt>
                <c:pt idx="1">
                  <c:v>246.79</c:v>
                </c:pt>
                <c:pt idx="2">
                  <c:v>233.73</c:v>
                </c:pt>
                <c:pt idx="3">
                  <c:v>240.35</c:v>
                </c:pt>
                <c:pt idx="4">
                  <c:v>305.95999999999998</c:v>
                </c:pt>
              </c:numCache>
            </c:numRef>
          </c:val>
          <c:extLst>
            <c:ext xmlns:c16="http://schemas.microsoft.com/office/drawing/2014/chart" uri="{C3380CC4-5D6E-409C-BE32-E72D297353CC}">
              <c16:uniqueId val="{00000000-8BA7-4960-AE44-07E70B09CB1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202.08</c:v>
                </c:pt>
                <c:pt idx="1">
                  <c:v>193.18</c:v>
                </c:pt>
                <c:pt idx="2">
                  <c:v>171.43</c:v>
                </c:pt>
                <c:pt idx="3">
                  <c:v>181.45</c:v>
                </c:pt>
                <c:pt idx="4">
                  <c:v>190.07</c:v>
                </c:pt>
              </c:numCache>
            </c:numRef>
          </c:val>
          <c:smooth val="0"/>
          <c:extLst>
            <c:ext xmlns:c16="http://schemas.microsoft.com/office/drawing/2014/chart" uri="{C3380CC4-5D6E-409C-BE32-E72D297353CC}">
              <c16:uniqueId val="{00000001-8BA7-4960-AE44-07E70B09CB1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39"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愛媛県　砥部町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Cb3</v>
      </c>
      <c r="X8" s="66"/>
      <c r="Y8" s="66"/>
      <c r="Z8" s="66"/>
      <c r="AA8" s="66"/>
      <c r="AB8" s="66"/>
      <c r="AC8" s="66"/>
      <c r="AD8" s="67" t="str">
        <f>データ!$M$6</f>
        <v>非設置</v>
      </c>
      <c r="AE8" s="67"/>
      <c r="AF8" s="67"/>
      <c r="AG8" s="67"/>
      <c r="AH8" s="67"/>
      <c r="AI8" s="67"/>
      <c r="AJ8" s="67"/>
      <c r="AK8" s="3"/>
      <c r="AL8" s="45">
        <f>データ!S6</f>
        <v>20510</v>
      </c>
      <c r="AM8" s="45"/>
      <c r="AN8" s="45"/>
      <c r="AO8" s="45"/>
      <c r="AP8" s="45"/>
      <c r="AQ8" s="45"/>
      <c r="AR8" s="45"/>
      <c r="AS8" s="45"/>
      <c r="AT8" s="46">
        <f>データ!T6</f>
        <v>101.59</v>
      </c>
      <c r="AU8" s="46"/>
      <c r="AV8" s="46"/>
      <c r="AW8" s="46"/>
      <c r="AX8" s="46"/>
      <c r="AY8" s="46"/>
      <c r="AZ8" s="46"/>
      <c r="BA8" s="46"/>
      <c r="BB8" s="46">
        <f>データ!U6</f>
        <v>201.89</v>
      </c>
      <c r="BC8" s="46"/>
      <c r="BD8" s="46"/>
      <c r="BE8" s="46"/>
      <c r="BF8" s="46"/>
      <c r="BG8" s="46"/>
      <c r="BH8" s="46"/>
      <c r="BI8" s="46"/>
      <c r="BJ8" s="3"/>
      <c r="BK8" s="3"/>
      <c r="BL8" s="62" t="s">
        <v>10</v>
      </c>
      <c r="BM8" s="63"/>
      <c r="BN8" s="64" t="s">
        <v>11</v>
      </c>
      <c r="BO8" s="64"/>
      <c r="BP8" s="64"/>
      <c r="BQ8" s="64"/>
      <c r="BR8" s="64"/>
      <c r="BS8" s="64"/>
      <c r="BT8" s="64"/>
      <c r="BU8" s="64"/>
      <c r="BV8" s="64"/>
      <c r="BW8" s="64"/>
      <c r="BX8" s="64"/>
      <c r="BY8" s="65"/>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54.61</v>
      </c>
      <c r="J10" s="46"/>
      <c r="K10" s="46"/>
      <c r="L10" s="46"/>
      <c r="M10" s="46"/>
      <c r="N10" s="46"/>
      <c r="O10" s="46"/>
      <c r="P10" s="46">
        <f>データ!P6</f>
        <v>35.159999999999997</v>
      </c>
      <c r="Q10" s="46"/>
      <c r="R10" s="46"/>
      <c r="S10" s="46"/>
      <c r="T10" s="46"/>
      <c r="U10" s="46"/>
      <c r="V10" s="46"/>
      <c r="W10" s="46">
        <f>データ!Q6</f>
        <v>100.54</v>
      </c>
      <c r="X10" s="46"/>
      <c r="Y10" s="46"/>
      <c r="Z10" s="46"/>
      <c r="AA10" s="46"/>
      <c r="AB10" s="46"/>
      <c r="AC10" s="46"/>
      <c r="AD10" s="45">
        <f>データ!R6</f>
        <v>4070</v>
      </c>
      <c r="AE10" s="45"/>
      <c r="AF10" s="45"/>
      <c r="AG10" s="45"/>
      <c r="AH10" s="45"/>
      <c r="AI10" s="45"/>
      <c r="AJ10" s="45"/>
      <c r="AK10" s="2"/>
      <c r="AL10" s="45">
        <f>データ!V6</f>
        <v>7197</v>
      </c>
      <c r="AM10" s="45"/>
      <c r="AN10" s="45"/>
      <c r="AO10" s="45"/>
      <c r="AP10" s="45"/>
      <c r="AQ10" s="45"/>
      <c r="AR10" s="45"/>
      <c r="AS10" s="45"/>
      <c r="AT10" s="46">
        <f>データ!W6</f>
        <v>1.31</v>
      </c>
      <c r="AU10" s="46"/>
      <c r="AV10" s="46"/>
      <c r="AW10" s="46"/>
      <c r="AX10" s="46"/>
      <c r="AY10" s="46"/>
      <c r="AZ10" s="46"/>
      <c r="BA10" s="46"/>
      <c r="BB10" s="46">
        <f>データ!X6</f>
        <v>5493.89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igYolpF6HXGHCGrqrwLSuSbDM6CF7oO8/OspvDq4Gn8rMMX423I7UQbzECJPOfks/CDTpRHWRjZCQ7exF8RMBA==" saltValue="1LO9r80nIv0yOjrz+DTDd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28</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54</v>
      </c>
      <c r="B4" s="16"/>
      <c r="C4" s="16"/>
      <c r="D4" s="16"/>
      <c r="E4" s="16"/>
      <c r="F4" s="16"/>
      <c r="G4" s="16"/>
      <c r="H4" s="77"/>
      <c r="I4" s="78"/>
      <c r="J4" s="78"/>
      <c r="K4" s="78"/>
      <c r="L4" s="78"/>
      <c r="M4" s="78"/>
      <c r="N4" s="78"/>
      <c r="O4" s="78"/>
      <c r="P4" s="78"/>
      <c r="Q4" s="78"/>
      <c r="R4" s="78"/>
      <c r="S4" s="78"/>
      <c r="T4" s="78"/>
      <c r="U4" s="78"/>
      <c r="V4" s="78"/>
      <c r="W4" s="78"/>
      <c r="X4" s="79"/>
      <c r="Y4" s="73" t="s">
        <v>55</v>
      </c>
      <c r="Z4" s="73"/>
      <c r="AA4" s="73"/>
      <c r="AB4" s="73"/>
      <c r="AC4" s="73"/>
      <c r="AD4" s="73"/>
      <c r="AE4" s="73"/>
      <c r="AF4" s="73"/>
      <c r="AG4" s="73"/>
      <c r="AH4" s="73"/>
      <c r="AI4" s="73"/>
      <c r="AJ4" s="73" t="s">
        <v>56</v>
      </c>
      <c r="AK4" s="73"/>
      <c r="AL4" s="73"/>
      <c r="AM4" s="73"/>
      <c r="AN4" s="73"/>
      <c r="AO4" s="73"/>
      <c r="AP4" s="73"/>
      <c r="AQ4" s="73"/>
      <c r="AR4" s="73"/>
      <c r="AS4" s="73"/>
      <c r="AT4" s="73"/>
      <c r="AU4" s="73" t="s">
        <v>57</v>
      </c>
      <c r="AV4" s="73"/>
      <c r="AW4" s="73"/>
      <c r="AX4" s="73"/>
      <c r="AY4" s="73"/>
      <c r="AZ4" s="73"/>
      <c r="BA4" s="73"/>
      <c r="BB4" s="73"/>
      <c r="BC4" s="73"/>
      <c r="BD4" s="73"/>
      <c r="BE4" s="73"/>
      <c r="BF4" s="73" t="s">
        <v>58</v>
      </c>
      <c r="BG4" s="73"/>
      <c r="BH4" s="73"/>
      <c r="BI4" s="73"/>
      <c r="BJ4" s="73"/>
      <c r="BK4" s="73"/>
      <c r="BL4" s="73"/>
      <c r="BM4" s="73"/>
      <c r="BN4" s="73"/>
      <c r="BO4" s="73"/>
      <c r="BP4" s="73"/>
      <c r="BQ4" s="73" t="s">
        <v>59</v>
      </c>
      <c r="BR4" s="73"/>
      <c r="BS4" s="73"/>
      <c r="BT4" s="73"/>
      <c r="BU4" s="73"/>
      <c r="BV4" s="73"/>
      <c r="BW4" s="73"/>
      <c r="BX4" s="73"/>
      <c r="BY4" s="73"/>
      <c r="BZ4" s="73"/>
      <c r="CA4" s="73"/>
      <c r="CB4" s="73" t="s">
        <v>60</v>
      </c>
      <c r="CC4" s="73"/>
      <c r="CD4" s="73"/>
      <c r="CE4" s="73"/>
      <c r="CF4" s="73"/>
      <c r="CG4" s="73"/>
      <c r="CH4" s="73"/>
      <c r="CI4" s="73"/>
      <c r="CJ4" s="73"/>
      <c r="CK4" s="73"/>
      <c r="CL4" s="73"/>
      <c r="CM4" s="73" t="s">
        <v>61</v>
      </c>
      <c r="CN4" s="73"/>
      <c r="CO4" s="73"/>
      <c r="CP4" s="73"/>
      <c r="CQ4" s="73"/>
      <c r="CR4" s="73"/>
      <c r="CS4" s="73"/>
      <c r="CT4" s="73"/>
      <c r="CU4" s="73"/>
      <c r="CV4" s="73"/>
      <c r="CW4" s="73"/>
      <c r="CX4" s="73" t="s">
        <v>62</v>
      </c>
      <c r="CY4" s="73"/>
      <c r="CZ4" s="73"/>
      <c r="DA4" s="73"/>
      <c r="DB4" s="73"/>
      <c r="DC4" s="73"/>
      <c r="DD4" s="73"/>
      <c r="DE4" s="73"/>
      <c r="DF4" s="73"/>
      <c r="DG4" s="73"/>
      <c r="DH4" s="73"/>
      <c r="DI4" s="73" t="s">
        <v>63</v>
      </c>
      <c r="DJ4" s="73"/>
      <c r="DK4" s="73"/>
      <c r="DL4" s="73"/>
      <c r="DM4" s="73"/>
      <c r="DN4" s="73"/>
      <c r="DO4" s="73"/>
      <c r="DP4" s="73"/>
      <c r="DQ4" s="73"/>
      <c r="DR4" s="73"/>
      <c r="DS4" s="73"/>
      <c r="DT4" s="73" t="s">
        <v>64</v>
      </c>
      <c r="DU4" s="73"/>
      <c r="DV4" s="73"/>
      <c r="DW4" s="73"/>
      <c r="DX4" s="73"/>
      <c r="DY4" s="73"/>
      <c r="DZ4" s="73"/>
      <c r="EA4" s="73"/>
      <c r="EB4" s="73"/>
      <c r="EC4" s="73"/>
      <c r="ED4" s="73"/>
      <c r="EE4" s="73" t="s">
        <v>65</v>
      </c>
      <c r="EF4" s="73"/>
      <c r="EG4" s="73"/>
      <c r="EH4" s="73"/>
      <c r="EI4" s="73"/>
      <c r="EJ4" s="73"/>
      <c r="EK4" s="73"/>
      <c r="EL4" s="73"/>
      <c r="EM4" s="73"/>
      <c r="EN4" s="73"/>
      <c r="EO4" s="73"/>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384020</v>
      </c>
      <c r="D6" s="19">
        <f t="shared" si="3"/>
        <v>46</v>
      </c>
      <c r="E6" s="19">
        <f t="shared" si="3"/>
        <v>17</v>
      </c>
      <c r="F6" s="19">
        <f t="shared" si="3"/>
        <v>1</v>
      </c>
      <c r="G6" s="19">
        <f t="shared" si="3"/>
        <v>0</v>
      </c>
      <c r="H6" s="19" t="str">
        <f t="shared" si="3"/>
        <v>愛媛県　砥部町</v>
      </c>
      <c r="I6" s="19" t="str">
        <f t="shared" si="3"/>
        <v>法適用</v>
      </c>
      <c r="J6" s="19" t="str">
        <f t="shared" si="3"/>
        <v>下水道事業</v>
      </c>
      <c r="K6" s="19" t="str">
        <f t="shared" si="3"/>
        <v>公共下水道</v>
      </c>
      <c r="L6" s="19" t="str">
        <f t="shared" si="3"/>
        <v>Cb3</v>
      </c>
      <c r="M6" s="19" t="str">
        <f t="shared" si="3"/>
        <v>非設置</v>
      </c>
      <c r="N6" s="20" t="str">
        <f t="shared" si="3"/>
        <v>-</v>
      </c>
      <c r="O6" s="20">
        <f t="shared" si="3"/>
        <v>54.61</v>
      </c>
      <c r="P6" s="20">
        <f t="shared" si="3"/>
        <v>35.159999999999997</v>
      </c>
      <c r="Q6" s="20">
        <f t="shared" si="3"/>
        <v>100.54</v>
      </c>
      <c r="R6" s="20">
        <f t="shared" si="3"/>
        <v>4070</v>
      </c>
      <c r="S6" s="20">
        <f t="shared" si="3"/>
        <v>20510</v>
      </c>
      <c r="T6" s="20">
        <f t="shared" si="3"/>
        <v>101.59</v>
      </c>
      <c r="U6" s="20">
        <f t="shared" si="3"/>
        <v>201.89</v>
      </c>
      <c r="V6" s="20">
        <f t="shared" si="3"/>
        <v>7197</v>
      </c>
      <c r="W6" s="20">
        <f t="shared" si="3"/>
        <v>1.31</v>
      </c>
      <c r="X6" s="20">
        <f t="shared" si="3"/>
        <v>5493.89</v>
      </c>
      <c r="Y6" s="21">
        <f>IF(Y7="",NA(),Y7)</f>
        <v>100.19</v>
      </c>
      <c r="Z6" s="21">
        <f t="shared" ref="Z6:AH6" si="4">IF(Z7="",NA(),Z7)</f>
        <v>100.16</v>
      </c>
      <c r="AA6" s="21">
        <f t="shared" si="4"/>
        <v>100.43</v>
      </c>
      <c r="AB6" s="21">
        <f t="shared" si="4"/>
        <v>100.87</v>
      </c>
      <c r="AC6" s="21">
        <f t="shared" si="4"/>
        <v>101.87</v>
      </c>
      <c r="AD6" s="21">
        <f t="shared" si="4"/>
        <v>111.22</v>
      </c>
      <c r="AE6" s="21">
        <f t="shared" si="4"/>
        <v>101.29</v>
      </c>
      <c r="AF6" s="21">
        <f t="shared" si="4"/>
        <v>105.2</v>
      </c>
      <c r="AG6" s="21">
        <f t="shared" si="4"/>
        <v>102.6</v>
      </c>
      <c r="AH6" s="21">
        <f t="shared" si="4"/>
        <v>106.52</v>
      </c>
      <c r="AI6" s="20" t="str">
        <f>IF(AI7="","",IF(AI7="-","【-】","【"&amp;SUBSTITUTE(TEXT(AI7,"#,##0.00"),"-","△")&amp;"】"))</f>
        <v>【106.11】</v>
      </c>
      <c r="AJ6" s="20">
        <f>IF(AJ7="",NA(),AJ7)</f>
        <v>0</v>
      </c>
      <c r="AK6" s="20">
        <f t="shared" ref="AK6:AS6" si="5">IF(AK7="",NA(),AK7)</f>
        <v>0</v>
      </c>
      <c r="AL6" s="20">
        <f t="shared" si="5"/>
        <v>0</v>
      </c>
      <c r="AM6" s="20">
        <f t="shared" si="5"/>
        <v>0</v>
      </c>
      <c r="AN6" s="20">
        <f t="shared" si="5"/>
        <v>0</v>
      </c>
      <c r="AO6" s="20">
        <f t="shared" si="5"/>
        <v>0</v>
      </c>
      <c r="AP6" s="21">
        <f t="shared" si="5"/>
        <v>46.03</v>
      </c>
      <c r="AQ6" s="21">
        <f t="shared" si="5"/>
        <v>47.88</v>
      </c>
      <c r="AR6" s="21">
        <f t="shared" si="5"/>
        <v>55.31</v>
      </c>
      <c r="AS6" s="21">
        <f t="shared" si="5"/>
        <v>22.09</v>
      </c>
      <c r="AT6" s="20" t="str">
        <f>IF(AT7="","",IF(AT7="-","【-】","【"&amp;SUBSTITUTE(TEXT(AT7,"#,##0.00"),"-","△")&amp;"】"))</f>
        <v>【3.15】</v>
      </c>
      <c r="AU6" s="21">
        <f>IF(AU7="",NA(),AU7)</f>
        <v>276.01</v>
      </c>
      <c r="AV6" s="21">
        <f t="shared" ref="AV6:BD6" si="6">IF(AV7="",NA(),AV7)</f>
        <v>271.25</v>
      </c>
      <c r="AW6" s="21">
        <f t="shared" si="6"/>
        <v>240.42</v>
      </c>
      <c r="AX6" s="21">
        <f t="shared" si="6"/>
        <v>167.25</v>
      </c>
      <c r="AY6" s="21">
        <f t="shared" si="6"/>
        <v>177.68</v>
      </c>
      <c r="AZ6" s="21">
        <f t="shared" si="6"/>
        <v>143.5</v>
      </c>
      <c r="BA6" s="21">
        <f t="shared" si="6"/>
        <v>159.65</v>
      </c>
      <c r="BB6" s="21">
        <f t="shared" si="6"/>
        <v>151.49</v>
      </c>
      <c r="BC6" s="21">
        <f t="shared" si="6"/>
        <v>123.63</v>
      </c>
      <c r="BD6" s="21">
        <f t="shared" si="6"/>
        <v>136.09</v>
      </c>
      <c r="BE6" s="20" t="str">
        <f>IF(BE7="","",IF(BE7="-","【-】","【"&amp;SUBSTITUTE(TEXT(BE7,"#,##0.00"),"-","△")&amp;"】"))</f>
        <v>【73.44】</v>
      </c>
      <c r="BF6" s="20">
        <f>IF(BF7="",NA(),BF7)</f>
        <v>0</v>
      </c>
      <c r="BG6" s="20">
        <f t="shared" ref="BG6:BO6" si="7">IF(BG7="",NA(),BG7)</f>
        <v>0</v>
      </c>
      <c r="BH6" s="20">
        <f t="shared" si="7"/>
        <v>0</v>
      </c>
      <c r="BI6" s="20">
        <f t="shared" si="7"/>
        <v>0</v>
      </c>
      <c r="BJ6" s="20">
        <f t="shared" si="7"/>
        <v>0</v>
      </c>
      <c r="BK6" s="21">
        <f t="shared" si="7"/>
        <v>1677.13</v>
      </c>
      <c r="BL6" s="21">
        <f t="shared" si="7"/>
        <v>2154.8200000000002</v>
      </c>
      <c r="BM6" s="21">
        <f t="shared" si="7"/>
        <v>2103.92</v>
      </c>
      <c r="BN6" s="21">
        <f t="shared" si="7"/>
        <v>2411.29</v>
      </c>
      <c r="BO6" s="21">
        <f t="shared" si="7"/>
        <v>3637.99</v>
      </c>
      <c r="BP6" s="20" t="str">
        <f>IF(BP7="","",IF(BP7="-","【-】","【"&amp;SUBSTITUTE(TEXT(BP7,"#,##0.00"),"-","△")&amp;"】"))</f>
        <v>【652.82】</v>
      </c>
      <c r="BQ6" s="21">
        <f>IF(BQ7="",NA(),BQ7)</f>
        <v>81.78</v>
      </c>
      <c r="BR6" s="21">
        <f t="shared" ref="BR6:BZ6" si="8">IF(BR7="",NA(),BR7)</f>
        <v>76.06</v>
      </c>
      <c r="BS6" s="21">
        <f t="shared" si="8"/>
        <v>80.45</v>
      </c>
      <c r="BT6" s="21">
        <f t="shared" si="8"/>
        <v>78.290000000000006</v>
      </c>
      <c r="BU6" s="21">
        <f t="shared" si="8"/>
        <v>61.63</v>
      </c>
      <c r="BV6" s="21">
        <f t="shared" si="8"/>
        <v>67.37</v>
      </c>
      <c r="BW6" s="21">
        <f t="shared" si="8"/>
        <v>73.63</v>
      </c>
      <c r="BX6" s="21">
        <f t="shared" si="8"/>
        <v>83.47</v>
      </c>
      <c r="BY6" s="21">
        <f t="shared" si="8"/>
        <v>79.77</v>
      </c>
      <c r="BZ6" s="21">
        <f t="shared" si="8"/>
        <v>86.76</v>
      </c>
      <c r="CA6" s="20" t="str">
        <f>IF(CA7="","",IF(CA7="-","【-】","【"&amp;SUBSTITUTE(TEXT(CA7,"#,##0.00"),"-","△")&amp;"】"))</f>
        <v>【97.61】</v>
      </c>
      <c r="CB6" s="21">
        <f>IF(CB7="",NA(),CB7)</f>
        <v>228.33</v>
      </c>
      <c r="CC6" s="21">
        <f t="shared" ref="CC6:CK6" si="9">IF(CC7="",NA(),CC7)</f>
        <v>246.79</v>
      </c>
      <c r="CD6" s="21">
        <f t="shared" si="9"/>
        <v>233.73</v>
      </c>
      <c r="CE6" s="21">
        <f t="shared" si="9"/>
        <v>240.35</v>
      </c>
      <c r="CF6" s="21">
        <f t="shared" si="9"/>
        <v>305.95999999999998</v>
      </c>
      <c r="CG6" s="21">
        <f t="shared" si="9"/>
        <v>202.08</v>
      </c>
      <c r="CH6" s="21">
        <f t="shared" si="9"/>
        <v>193.18</v>
      </c>
      <c r="CI6" s="21">
        <f t="shared" si="9"/>
        <v>171.43</v>
      </c>
      <c r="CJ6" s="21">
        <f t="shared" si="9"/>
        <v>181.45</v>
      </c>
      <c r="CK6" s="21">
        <f t="shared" si="9"/>
        <v>190.07</v>
      </c>
      <c r="CL6" s="20" t="str">
        <f>IF(CL7="","",IF(CL7="-","【-】","【"&amp;SUBSTITUTE(TEXT(CL7,"#,##0.00"),"-","△")&amp;"】"))</f>
        <v>【138.29】</v>
      </c>
      <c r="CM6" s="21">
        <f>IF(CM7="",NA(),CM7)</f>
        <v>38.04</v>
      </c>
      <c r="CN6" s="21">
        <f t="shared" ref="CN6:CV6" si="10">IF(CN7="",NA(),CN7)</f>
        <v>41.81</v>
      </c>
      <c r="CO6" s="21">
        <f t="shared" si="10"/>
        <v>44.35</v>
      </c>
      <c r="CP6" s="21">
        <f t="shared" si="10"/>
        <v>45.46</v>
      </c>
      <c r="CQ6" s="21">
        <f t="shared" si="10"/>
        <v>46.42</v>
      </c>
      <c r="CR6" s="21">
        <f t="shared" si="10"/>
        <v>38.04</v>
      </c>
      <c r="CS6" s="21">
        <f t="shared" si="10"/>
        <v>41.81</v>
      </c>
      <c r="CT6" s="21">
        <f t="shared" si="10"/>
        <v>44.35</v>
      </c>
      <c r="CU6" s="21">
        <f t="shared" si="10"/>
        <v>45.46</v>
      </c>
      <c r="CV6" s="21">
        <f t="shared" si="10"/>
        <v>46.42</v>
      </c>
      <c r="CW6" s="20" t="str">
        <f>IF(CW7="","",IF(CW7="-","【-】","【"&amp;SUBSTITUTE(TEXT(CW7,"#,##0.00"),"-","△")&amp;"】"))</f>
        <v>【59.10】</v>
      </c>
      <c r="CX6" s="21">
        <f>IF(CX7="",NA(),CX7)</f>
        <v>65.66</v>
      </c>
      <c r="CY6" s="21">
        <f t="shared" ref="CY6:DG6" si="11">IF(CY7="",NA(),CY7)</f>
        <v>65.22</v>
      </c>
      <c r="CZ6" s="21">
        <f t="shared" si="11"/>
        <v>63.49</v>
      </c>
      <c r="DA6" s="21">
        <f t="shared" si="11"/>
        <v>64.319999999999993</v>
      </c>
      <c r="DB6" s="21">
        <f t="shared" si="11"/>
        <v>65.989999999999995</v>
      </c>
      <c r="DC6" s="21">
        <f t="shared" si="11"/>
        <v>62.16</v>
      </c>
      <c r="DD6" s="21">
        <f t="shared" si="11"/>
        <v>63.54</v>
      </c>
      <c r="DE6" s="21">
        <f t="shared" si="11"/>
        <v>63.65</v>
      </c>
      <c r="DF6" s="21">
        <f t="shared" si="11"/>
        <v>62.48</v>
      </c>
      <c r="DG6" s="21">
        <f t="shared" si="11"/>
        <v>63.19</v>
      </c>
      <c r="DH6" s="20" t="str">
        <f>IF(DH7="","",IF(DH7="-","【-】","【"&amp;SUBSTITUTE(TEXT(DH7,"#,##0.00"),"-","△")&amp;"】"))</f>
        <v>【95.82】</v>
      </c>
      <c r="DI6" s="21">
        <f>IF(DI7="",NA(),DI7)</f>
        <v>15.62</v>
      </c>
      <c r="DJ6" s="21">
        <f t="shared" ref="DJ6:DR6" si="12">IF(DJ7="",NA(),DJ7)</f>
        <v>17.37</v>
      </c>
      <c r="DK6" s="21">
        <f t="shared" si="12"/>
        <v>18.850000000000001</v>
      </c>
      <c r="DL6" s="21">
        <f t="shared" si="12"/>
        <v>20.34</v>
      </c>
      <c r="DM6" s="21">
        <f t="shared" si="12"/>
        <v>21.88</v>
      </c>
      <c r="DN6" s="21">
        <f t="shared" si="12"/>
        <v>5.1100000000000003</v>
      </c>
      <c r="DO6" s="21">
        <f t="shared" si="12"/>
        <v>4.83</v>
      </c>
      <c r="DP6" s="21">
        <f t="shared" si="12"/>
        <v>6.42</v>
      </c>
      <c r="DQ6" s="21">
        <f t="shared" si="12"/>
        <v>8.2799999999999994</v>
      </c>
      <c r="DR6" s="21">
        <f t="shared" si="12"/>
        <v>10.66</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【7.62】</v>
      </c>
      <c r="EE6" s="20">
        <f>IF(EE7="",NA(),EE7)</f>
        <v>0</v>
      </c>
      <c r="EF6" s="20">
        <f t="shared" ref="EF6:EN6" si="14">IF(EF7="",NA(),EF7)</f>
        <v>0</v>
      </c>
      <c r="EG6" s="20">
        <f t="shared" si="14"/>
        <v>0</v>
      </c>
      <c r="EH6" s="20">
        <f t="shared" si="14"/>
        <v>0</v>
      </c>
      <c r="EI6" s="20">
        <f t="shared" si="14"/>
        <v>0</v>
      </c>
      <c r="EJ6" s="21">
        <f t="shared" si="14"/>
        <v>0.28999999999999998</v>
      </c>
      <c r="EK6" s="21">
        <f t="shared" si="14"/>
        <v>7.0000000000000007E-2</v>
      </c>
      <c r="EL6" s="21">
        <f t="shared" si="14"/>
        <v>0.03</v>
      </c>
      <c r="EM6" s="21">
        <f t="shared" si="14"/>
        <v>0.05</v>
      </c>
      <c r="EN6" s="21">
        <f t="shared" si="14"/>
        <v>0.08</v>
      </c>
      <c r="EO6" s="20" t="str">
        <f>IF(EO7="","",IF(EO7="-","【-】","【"&amp;SUBSTITUTE(TEXT(EO7,"#,##0.00"),"-","△")&amp;"】"))</f>
        <v>【0.23】</v>
      </c>
    </row>
    <row r="7" spans="1:148" s="22" customFormat="1" x14ac:dyDescent="0.15">
      <c r="A7" s="14"/>
      <c r="B7" s="23">
        <v>2022</v>
      </c>
      <c r="C7" s="23">
        <v>384020</v>
      </c>
      <c r="D7" s="23">
        <v>46</v>
      </c>
      <c r="E7" s="23">
        <v>17</v>
      </c>
      <c r="F7" s="23">
        <v>1</v>
      </c>
      <c r="G7" s="23">
        <v>0</v>
      </c>
      <c r="H7" s="23" t="s">
        <v>95</v>
      </c>
      <c r="I7" s="23" t="s">
        <v>96</v>
      </c>
      <c r="J7" s="23" t="s">
        <v>97</v>
      </c>
      <c r="K7" s="23" t="s">
        <v>98</v>
      </c>
      <c r="L7" s="23" t="s">
        <v>99</v>
      </c>
      <c r="M7" s="23" t="s">
        <v>100</v>
      </c>
      <c r="N7" s="24" t="s">
        <v>101</v>
      </c>
      <c r="O7" s="24">
        <v>54.61</v>
      </c>
      <c r="P7" s="24">
        <v>35.159999999999997</v>
      </c>
      <c r="Q7" s="24">
        <v>100.54</v>
      </c>
      <c r="R7" s="24">
        <v>4070</v>
      </c>
      <c r="S7" s="24">
        <v>20510</v>
      </c>
      <c r="T7" s="24">
        <v>101.59</v>
      </c>
      <c r="U7" s="24">
        <v>201.89</v>
      </c>
      <c r="V7" s="24">
        <v>7197</v>
      </c>
      <c r="W7" s="24">
        <v>1.31</v>
      </c>
      <c r="X7" s="24">
        <v>5493.89</v>
      </c>
      <c r="Y7" s="24">
        <v>100.19</v>
      </c>
      <c r="Z7" s="24">
        <v>100.16</v>
      </c>
      <c r="AA7" s="24">
        <v>100.43</v>
      </c>
      <c r="AB7" s="24">
        <v>100.87</v>
      </c>
      <c r="AC7" s="24">
        <v>101.87</v>
      </c>
      <c r="AD7" s="24">
        <v>111.22</v>
      </c>
      <c r="AE7" s="24">
        <v>101.29</v>
      </c>
      <c r="AF7" s="24">
        <v>105.2</v>
      </c>
      <c r="AG7" s="24">
        <v>102.6</v>
      </c>
      <c r="AH7" s="24">
        <v>106.52</v>
      </c>
      <c r="AI7" s="24">
        <v>106.11</v>
      </c>
      <c r="AJ7" s="24">
        <v>0</v>
      </c>
      <c r="AK7" s="24">
        <v>0</v>
      </c>
      <c r="AL7" s="24">
        <v>0</v>
      </c>
      <c r="AM7" s="24">
        <v>0</v>
      </c>
      <c r="AN7" s="24">
        <v>0</v>
      </c>
      <c r="AO7" s="24">
        <v>0</v>
      </c>
      <c r="AP7" s="24">
        <v>46.03</v>
      </c>
      <c r="AQ7" s="24">
        <v>47.88</v>
      </c>
      <c r="AR7" s="24">
        <v>55.31</v>
      </c>
      <c r="AS7" s="24">
        <v>22.09</v>
      </c>
      <c r="AT7" s="24">
        <v>3.15</v>
      </c>
      <c r="AU7" s="24">
        <v>276.01</v>
      </c>
      <c r="AV7" s="24">
        <v>271.25</v>
      </c>
      <c r="AW7" s="24">
        <v>240.42</v>
      </c>
      <c r="AX7" s="24">
        <v>167.25</v>
      </c>
      <c r="AY7" s="24">
        <v>177.68</v>
      </c>
      <c r="AZ7" s="24">
        <v>143.5</v>
      </c>
      <c r="BA7" s="24">
        <v>159.65</v>
      </c>
      <c r="BB7" s="24">
        <v>151.49</v>
      </c>
      <c r="BC7" s="24">
        <v>123.63</v>
      </c>
      <c r="BD7" s="24">
        <v>136.09</v>
      </c>
      <c r="BE7" s="24">
        <v>73.44</v>
      </c>
      <c r="BF7" s="24">
        <v>0</v>
      </c>
      <c r="BG7" s="24">
        <v>0</v>
      </c>
      <c r="BH7" s="24">
        <v>0</v>
      </c>
      <c r="BI7" s="24">
        <v>0</v>
      </c>
      <c r="BJ7" s="24">
        <v>0</v>
      </c>
      <c r="BK7" s="24">
        <v>1677.13</v>
      </c>
      <c r="BL7" s="24">
        <v>2154.8200000000002</v>
      </c>
      <c r="BM7" s="24">
        <v>2103.92</v>
      </c>
      <c r="BN7" s="24">
        <v>2411.29</v>
      </c>
      <c r="BO7" s="24">
        <v>3637.99</v>
      </c>
      <c r="BP7" s="24">
        <v>652.82000000000005</v>
      </c>
      <c r="BQ7" s="24">
        <v>81.78</v>
      </c>
      <c r="BR7" s="24">
        <v>76.06</v>
      </c>
      <c r="BS7" s="24">
        <v>80.45</v>
      </c>
      <c r="BT7" s="24">
        <v>78.290000000000006</v>
      </c>
      <c r="BU7" s="24">
        <v>61.63</v>
      </c>
      <c r="BV7" s="24">
        <v>67.37</v>
      </c>
      <c r="BW7" s="24">
        <v>73.63</v>
      </c>
      <c r="BX7" s="24">
        <v>83.47</v>
      </c>
      <c r="BY7" s="24">
        <v>79.77</v>
      </c>
      <c r="BZ7" s="24">
        <v>86.76</v>
      </c>
      <c r="CA7" s="24">
        <v>97.61</v>
      </c>
      <c r="CB7" s="24">
        <v>228.33</v>
      </c>
      <c r="CC7" s="24">
        <v>246.79</v>
      </c>
      <c r="CD7" s="24">
        <v>233.73</v>
      </c>
      <c r="CE7" s="24">
        <v>240.35</v>
      </c>
      <c r="CF7" s="24">
        <v>305.95999999999998</v>
      </c>
      <c r="CG7" s="24">
        <v>202.08</v>
      </c>
      <c r="CH7" s="24">
        <v>193.18</v>
      </c>
      <c r="CI7" s="24">
        <v>171.43</v>
      </c>
      <c r="CJ7" s="24">
        <v>181.45</v>
      </c>
      <c r="CK7" s="24">
        <v>190.07</v>
      </c>
      <c r="CL7" s="24">
        <v>138.29</v>
      </c>
      <c r="CM7" s="24">
        <v>38.04</v>
      </c>
      <c r="CN7" s="24">
        <v>41.81</v>
      </c>
      <c r="CO7" s="24">
        <v>44.35</v>
      </c>
      <c r="CP7" s="24">
        <v>45.46</v>
      </c>
      <c r="CQ7" s="24">
        <v>46.42</v>
      </c>
      <c r="CR7" s="24">
        <v>38.04</v>
      </c>
      <c r="CS7" s="24">
        <v>41.81</v>
      </c>
      <c r="CT7" s="24">
        <v>44.35</v>
      </c>
      <c r="CU7" s="24">
        <v>45.46</v>
      </c>
      <c r="CV7" s="24">
        <v>46.42</v>
      </c>
      <c r="CW7" s="24">
        <v>59.1</v>
      </c>
      <c r="CX7" s="24">
        <v>65.66</v>
      </c>
      <c r="CY7" s="24">
        <v>65.22</v>
      </c>
      <c r="CZ7" s="24">
        <v>63.49</v>
      </c>
      <c r="DA7" s="24">
        <v>64.319999999999993</v>
      </c>
      <c r="DB7" s="24">
        <v>65.989999999999995</v>
      </c>
      <c r="DC7" s="24">
        <v>62.16</v>
      </c>
      <c r="DD7" s="24">
        <v>63.54</v>
      </c>
      <c r="DE7" s="24">
        <v>63.65</v>
      </c>
      <c r="DF7" s="24">
        <v>62.48</v>
      </c>
      <c r="DG7" s="24">
        <v>63.19</v>
      </c>
      <c r="DH7" s="24">
        <v>95.82</v>
      </c>
      <c r="DI7" s="24">
        <v>15.62</v>
      </c>
      <c r="DJ7" s="24">
        <v>17.37</v>
      </c>
      <c r="DK7" s="24">
        <v>18.850000000000001</v>
      </c>
      <c r="DL7" s="24">
        <v>20.34</v>
      </c>
      <c r="DM7" s="24">
        <v>21.88</v>
      </c>
      <c r="DN7" s="24">
        <v>5.1100000000000003</v>
      </c>
      <c r="DO7" s="24">
        <v>4.83</v>
      </c>
      <c r="DP7" s="24">
        <v>6.42</v>
      </c>
      <c r="DQ7" s="24">
        <v>8.2799999999999994</v>
      </c>
      <c r="DR7" s="24">
        <v>10.66</v>
      </c>
      <c r="DS7" s="24">
        <v>39.74</v>
      </c>
      <c r="DT7" s="24">
        <v>0</v>
      </c>
      <c r="DU7" s="24">
        <v>0</v>
      </c>
      <c r="DV7" s="24">
        <v>0</v>
      </c>
      <c r="DW7" s="24">
        <v>0</v>
      </c>
      <c r="DX7" s="24">
        <v>0</v>
      </c>
      <c r="DY7" s="24">
        <v>0</v>
      </c>
      <c r="DZ7" s="24">
        <v>0</v>
      </c>
      <c r="EA7" s="24">
        <v>0</v>
      </c>
      <c r="EB7" s="24">
        <v>0</v>
      </c>
      <c r="EC7" s="24">
        <v>0</v>
      </c>
      <c r="ED7" s="24">
        <v>7.62</v>
      </c>
      <c r="EE7" s="24">
        <v>0</v>
      </c>
      <c r="EF7" s="24">
        <v>0</v>
      </c>
      <c r="EG7" s="24">
        <v>0</v>
      </c>
      <c r="EH7" s="24">
        <v>0</v>
      </c>
      <c r="EI7" s="24">
        <v>0</v>
      </c>
      <c r="EJ7" s="24">
        <v>0.28999999999999998</v>
      </c>
      <c r="EK7" s="24">
        <v>7.0000000000000007E-2</v>
      </c>
      <c r="EL7" s="24">
        <v>0.03</v>
      </c>
      <c r="EM7" s="24">
        <v>0.05</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砥部町</dc:creator>
  <cp:keywords/>
  <dc:description/>
  <cp:lastModifiedBy>Administrator</cp:lastModifiedBy>
  <cp:lastPrinted>2024-01-17T06:01:34Z</cp:lastPrinted>
  <dcterms:created xsi:type="dcterms:W3CDTF">2023-12-12T00:51:00Z</dcterms:created>
  <dcterms:modified xsi:type="dcterms:W3CDTF">2024-03-07T07:14:42Z</dcterms:modified>
  <cp:category/>
</cp:coreProperties>
</file>